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2"/>
  </bookViews>
  <sheets>
    <sheet name="т1" sheetId="1" r:id="rId1"/>
    <sheet name="т2" sheetId="5" r:id="rId2"/>
    <sheet name="т3" sheetId="4" r:id="rId3"/>
    <sheet name="т4" sheetId="6" r:id="rId4"/>
    <sheet name="т5" sheetId="2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т3!$A$1:$P$17</definedName>
    <definedName name="_xlnm.Print_Area" localSheetId="3">т4!$A$1:$P$7</definedName>
    <definedName name="_xlnm.Print_Area" localSheetId="4">т5!$A$1:$P$19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2" i="3" l="1"/>
  <c r="C11" i="3"/>
  <c r="I15" i="4" l="1"/>
  <c r="I16" i="4"/>
  <c r="I13" i="4" l="1"/>
  <c r="I9" i="4" l="1"/>
  <c r="I17" i="4" l="1"/>
  <c r="E13" i="4"/>
  <c r="I10" i="2"/>
  <c r="I13" i="2" l="1"/>
  <c r="I11" i="2"/>
  <c r="I9" i="2"/>
  <c r="I17" i="2" l="1"/>
  <c r="C5" i="3" s="1"/>
  <c r="C6" i="3" l="1"/>
  <c r="C7" i="3" s="1"/>
  <c r="B15" i="2" l="1"/>
  <c r="E14" i="3" l="1"/>
  <c r="E15" i="3" l="1"/>
</calcChain>
</file>

<file path=xl/sharedStrings.xml><?xml version="1.0" encoding="utf-8"?>
<sst xmlns="http://schemas.openxmlformats.org/spreadsheetml/2006/main" count="507" uniqueCount="113">
  <si>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</si>
  <si>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</si>
  <si>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</si>
  <si>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</si>
  <si>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</si>
  <si>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</si>
  <si>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</si>
  <si>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</si>
  <si>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</si>
  <si>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</si>
  <si>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</si>
  <si>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</si>
  <si>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</si>
  <si>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</si>
  <si>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</si>
  <si>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</si>
  <si>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</si>
  <si>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</si>
  <si>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</si>
  <si>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</si>
  <si>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</si>
  <si>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</si>
  <si>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</si>
  <si>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</si>
  <si>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</si>
  <si>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</si>
  <si>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</si>
  <si>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</si>
  <si>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</si>
  <si>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</si>
  <si>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</si>
  <si>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</si>
  <si>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</si>
  <si>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</si>
  <si>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</si>
  <si>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</si>
  <si>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</si>
  <si>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</si>
  <si>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</si>
  <si>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</si>
  <si>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</si>
  <si>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</si>
  <si>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</si>
  <si>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</si>
  <si>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</si>
  <si>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</si>
  <si>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</si>
  <si>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</si>
  <si>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</si>
  <si>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</si>
  <si>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t>Таблица 2. Реконструкция ПС (элементов ПС), строительство элементов ПС 35-750 кВ</t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</si>
  <si>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</si>
  <si>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Таблица 4. Строительство (реконструкция) ВЛ 6-750 кВ</t>
  </si>
  <si>
    <t>Итого объем финансовых потребностей,
тыс рублей (без НДС)</t>
  </si>
  <si>
    <t>1</t>
  </si>
  <si>
    <t>1.1.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</si>
  <si>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</si>
  <si>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</si>
  <si>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</si>
  <si>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</si>
  <si>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</si>
  <si>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</si>
  <si>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</si>
  <si>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</si>
  <si>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</si>
  <si>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</si>
  <si>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объект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</si>
  <si>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</si>
  <si>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</si>
  <si>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</si>
  <si>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</si>
  <si>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 xml:space="preserve">1.2 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</si>
  <si>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</si>
  <si>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</si>
  <si>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</si>
  <si>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t>Строительство ТП-593 с кабельными линиями 10кВ для электроснабжения земельного участка с кад. № з/у 50:54:0020317:11</t>
  </si>
  <si>
    <t>Таблица 1. Строительство ТП-593 и КЛ</t>
  </si>
  <si>
    <t>Таблица 3. Строительство ТП-593</t>
  </si>
  <si>
    <t>Таблица 5. Строительство КЛ 10 кВ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</si>
  <si>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</si>
  <si>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</si>
  <si>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</si>
  <si>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</si>
  <si>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</si>
  <si>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</si>
  <si>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L_2.1.1.2021</t>
    </r>
  </si>
  <si>
    <t xml:space="preserve">1.3 </t>
  </si>
  <si>
    <t>К1-05-1..8</t>
  </si>
  <si>
    <t>Б2-02-1..4</t>
  </si>
  <si>
    <t>1 ед.</t>
  </si>
  <si>
    <t>ТП-630-10/0,4-У1</t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</si>
  <si>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</si>
  <si>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</si>
  <si>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</si>
  <si>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5.1</t>
  </si>
  <si>
    <t>5.2</t>
  </si>
  <si>
    <t>А4-01</t>
  </si>
  <si>
    <t>1 точка учета</t>
  </si>
  <si>
    <t>Э3-08-1..2</t>
  </si>
  <si>
    <t>КЛ-10 кВ  ТП593-ТП584            цепь 1</t>
  </si>
  <si>
    <t>КЛ-10 кВ  РП38-ТП593           цепь 2</t>
  </si>
  <si>
    <t>КЛ-10 кВ  ТП593-ТП553              цепь 3</t>
  </si>
  <si>
    <t>АПвПуг-10-3х120</t>
  </si>
  <si>
    <t>АСБл-10-3х120</t>
  </si>
  <si>
    <t>км по трассе</t>
  </si>
  <si>
    <t>цепей 3, прокладка в траншее</t>
  </si>
  <si>
    <t>КЛ-10 кВ  ТП593-ТП584;           КЛ-10 кВ  РП38-ТП593;                     КЛ-10 кВ  ТП593-ТП553</t>
  </si>
  <si>
    <t>от 6 до 10,9</t>
  </si>
  <si>
    <t>П6-07</t>
  </si>
  <si>
    <t xml:space="preserve">1 км </t>
  </si>
  <si>
    <t>А1-03</t>
  </si>
  <si>
    <t>трехфазный полукосвенного включения</t>
  </si>
  <si>
    <t>Блочная, 2х630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</si>
</sst>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</numFmts>
  <fonts count="110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4">
    <xf numFmtId="0" fontId="0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18" fillId="0" borderId="0"/>
    <xf numFmtId="170" fontId="19" fillId="0" borderId="0">
      <alignment vertical="top"/>
    </xf>
    <xf numFmtId="170" fontId="20" fillId="0" borderId="0">
      <alignment vertical="top"/>
    </xf>
    <xf numFmtId="171" fontId="20" fillId="2" borderId="0">
      <alignment vertical="top"/>
    </xf>
    <xf numFmtId="170" fontId="20" fillId="3" borderId="0">
      <alignment vertical="top"/>
    </xf>
    <xf numFmtId="172" fontId="18" fillId="0" borderId="0"/>
    <xf numFmtId="172" fontId="18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172" fontId="21" fillId="0" borderId="0"/>
    <xf numFmtId="172" fontId="21" fillId="0" borderId="0"/>
    <xf numFmtId="172" fontId="18" fillId="0" borderId="0"/>
    <xf numFmtId="0" fontId="21" fillId="0" borderId="0"/>
    <xf numFmtId="0" fontId="21" fillId="0" borderId="0"/>
    <xf numFmtId="172" fontId="21" fillId="0" borderId="0"/>
    <xf numFmtId="0" fontId="21" fillId="0" borderId="0"/>
    <xf numFmtId="0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18" fillId="0" borderId="0"/>
    <xf numFmtId="0" fontId="18" fillId="0" borderId="0"/>
    <xf numFmtId="172" fontId="22" fillId="0" borderId="0"/>
    <xf numFmtId="172" fontId="22" fillId="0" borderId="0"/>
    <xf numFmtId="172" fontId="18" fillId="0" borderId="0"/>
    <xf numFmtId="172" fontId="18" fillId="0" borderId="0"/>
    <xf numFmtId="172" fontId="21" fillId="0" borderId="0"/>
    <xf numFmtId="172" fontId="18" fillId="0" borderId="0"/>
    <xf numFmtId="172" fontId="21" fillId="0" borderId="0"/>
    <xf numFmtId="172" fontId="21" fillId="0" borderId="0"/>
    <xf numFmtId="172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18" fillId="0" borderId="0"/>
    <xf numFmtId="172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21" fillId="0" borderId="0"/>
    <xf numFmtId="172" fontId="21" fillId="0" borderId="0"/>
    <xf numFmtId="0" fontId="21" fillId="0" borderId="0"/>
    <xf numFmtId="0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0" fontId="21" fillId="0" borderId="0"/>
    <xf numFmtId="172" fontId="21" fillId="0" borderId="0"/>
    <xf numFmtId="0" fontId="21" fillId="0" borderId="0"/>
    <xf numFmtId="172" fontId="21" fillId="0" borderId="0"/>
    <xf numFmtId="0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172" fontId="21" fillId="0" borderId="0"/>
    <xf numFmtId="0" fontId="21" fillId="0" borderId="0"/>
    <xf numFmtId="172" fontId="21" fillId="0" borderId="0"/>
    <xf numFmtId="172" fontId="18" fillId="0" borderId="0"/>
    <xf numFmtId="172" fontId="21" fillId="0" borderId="0"/>
    <xf numFmtId="172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2" fontId="21" fillId="0" borderId="0"/>
    <xf numFmtId="0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2" fontId="18" fillId="0" borderId="0"/>
    <xf numFmtId="172" fontId="21" fillId="0" borderId="0"/>
    <xf numFmtId="0" fontId="21" fillId="0" borderId="0"/>
    <xf numFmtId="174" fontId="23" fillId="0" borderId="0">
      <protection locked="0"/>
    </xf>
    <xf numFmtId="175" fontId="23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4" fillId="0" borderId="0">
      <protection locked="0"/>
    </xf>
    <xf numFmtId="175" fontId="23" fillId="0" borderId="0">
      <protection locked="0"/>
    </xf>
    <xf numFmtId="167" fontId="24" fillId="0" borderId="0">
      <protection locked="0"/>
    </xf>
    <xf numFmtId="176" fontId="23" fillId="0" borderId="0">
      <protection locked="0"/>
    </xf>
    <xf numFmtId="177" fontId="23" fillId="0" borderId="10">
      <protection locked="0"/>
    </xf>
    <xf numFmtId="172" fontId="25" fillId="0" borderId="0">
      <protection locked="0"/>
    </xf>
    <xf numFmtId="177" fontId="26" fillId="0" borderId="0">
      <protection locked="0"/>
    </xf>
    <xf numFmtId="172" fontId="25" fillId="0" borderId="0">
      <protection locked="0"/>
    </xf>
    <xf numFmtId="177" fontId="26" fillId="0" borderId="0">
      <protection locked="0"/>
    </xf>
    <xf numFmtId="172" fontId="24" fillId="0" borderId="10">
      <protection locked="0"/>
    </xf>
    <xf numFmtId="177" fontId="23" fillId="0" borderId="10">
      <protection locked="0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8" fontId="29" fillId="22" borderId="0">
      <alignment horizontal="center" vertical="center"/>
    </xf>
    <xf numFmtId="179" fontId="30" fillId="0" borderId="11" applyFont="0" applyFill="0">
      <alignment horizontal="right" vertical="center"/>
      <protection locked="0"/>
    </xf>
    <xf numFmtId="172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80" fontId="32" fillId="0" borderId="12">
      <protection locked="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79" fontId="30" fillId="0" borderId="0" applyFont="0" applyBorder="0" applyProtection="0">
      <alignment vertical="center"/>
    </xf>
    <xf numFmtId="178" fontId="22" fillId="0" borderId="0" applyNumberFormat="0" applyFont="0" applyAlignment="0">
      <alignment horizontal="center" vertical="center"/>
    </xf>
    <xf numFmtId="39" fontId="34" fillId="2" borderId="0" applyNumberFormat="0" applyBorder="0">
      <alignment vertical="center"/>
    </xf>
    <xf numFmtId="0" fontId="35" fillId="5" borderId="0" applyNumberFormat="0" applyBorder="0" applyAlignment="0" applyProtection="0"/>
    <xf numFmtId="172" fontId="32" fillId="0" borderId="0">
      <alignment horizontal="left"/>
    </xf>
    <xf numFmtId="183" fontId="36" fillId="23" borderId="2">
      <alignment vertical="center"/>
    </xf>
    <xf numFmtId="183" fontId="36" fillId="24" borderId="2">
      <alignment vertical="center"/>
    </xf>
    <xf numFmtId="183" fontId="36" fillId="24" borderId="2">
      <alignment vertical="center"/>
    </xf>
    <xf numFmtId="0" fontId="37" fillId="25" borderId="13" applyNumberFormat="0" applyAlignment="0" applyProtection="0"/>
    <xf numFmtId="37" fontId="38" fillId="26" borderId="2">
      <alignment horizontal="center" vertical="center"/>
    </xf>
    <xf numFmtId="37" fontId="38" fillId="26" borderId="2">
      <alignment horizontal="center" vertical="center"/>
    </xf>
    <xf numFmtId="0" fontId="39" fillId="27" borderId="14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3" fontId="40" fillId="0" borderId="0" applyFont="0" applyFill="0" applyBorder="0" applyAlignment="0" applyProtection="0"/>
    <xf numFmtId="180" fontId="41" fillId="28" borderId="12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3" fontId="44" fillId="0" borderId="0">
      <alignment vertical="top"/>
    </xf>
    <xf numFmtId="172" fontId="5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87" fontId="46" fillId="0" borderId="0" applyFill="0" applyBorder="0" applyAlignment="0" applyProtection="0"/>
    <xf numFmtId="187" fontId="19" fillId="0" borderId="0" applyFill="0" applyBorder="0" applyAlignment="0" applyProtection="0"/>
    <xf numFmtId="187" fontId="47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2" fontId="40" fillId="0" borderId="0" applyFont="0" applyFill="0" applyBorder="0" applyAlignment="0" applyProtection="0"/>
    <xf numFmtId="172" fontId="22" fillId="0" borderId="0" applyNumberFormat="0" applyFont="0">
      <alignment wrapText="1"/>
    </xf>
    <xf numFmtId="188" fontId="32" fillId="29" borderId="2" applyBorder="0">
      <alignment horizontal="center" vertical="center"/>
    </xf>
    <xf numFmtId="0" fontId="52" fillId="6" borderId="0" applyNumberFormat="0" applyBorder="0" applyAlignment="0" applyProtection="0"/>
    <xf numFmtId="172" fontId="53" fillId="0" borderId="0">
      <alignment vertical="top"/>
    </xf>
    <xf numFmtId="172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172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3" fillId="0" borderId="0">
      <alignment vertical="top"/>
    </xf>
    <xf numFmtId="173" fontId="59" fillId="0" borderId="0">
      <alignment vertical="top"/>
    </xf>
    <xf numFmtId="172" fontId="34" fillId="30" borderId="2">
      <alignment horizontal="center" vertical="center" wrapText="1"/>
      <protection locked="0"/>
    </xf>
    <xf numFmtId="172" fontId="34" fillId="30" borderId="2">
      <alignment horizontal="center" vertical="center" wrapText="1"/>
      <protection locked="0"/>
    </xf>
    <xf numFmtId="180" fontId="60" fillId="0" borderId="0"/>
    <xf numFmtId="172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9" borderId="13" applyNumberFormat="0" applyAlignment="0" applyProtection="0"/>
    <xf numFmtId="0" fontId="62" fillId="9" borderId="13" applyNumberFormat="0" applyAlignment="0" applyProtection="0"/>
    <xf numFmtId="188" fontId="32" fillId="31" borderId="18">
      <alignment horizontal="center" vertical="center"/>
      <protection locked="0"/>
    </xf>
    <xf numFmtId="173" fontId="20" fillId="0" borderId="0">
      <alignment vertical="top"/>
    </xf>
    <xf numFmtId="173" fontId="20" fillId="2" borderId="0">
      <alignment vertical="top"/>
    </xf>
    <xf numFmtId="189" fontId="20" fillId="3" borderId="0">
      <alignment vertical="top"/>
    </xf>
    <xf numFmtId="38" fontId="20" fillId="0" borderId="0">
      <alignment vertical="top"/>
    </xf>
    <xf numFmtId="183" fontId="22" fillId="32" borderId="18">
      <alignment vertical="center"/>
    </xf>
    <xf numFmtId="178" fontId="63" fillId="33" borderId="19" applyBorder="0" applyAlignment="0">
      <alignment horizontal="left" indent="1"/>
    </xf>
    <xf numFmtId="0" fontId="64" fillId="0" borderId="20" applyNumberFormat="0" applyFill="0" applyAlignment="0" applyProtection="0"/>
    <xf numFmtId="0" fontId="65" fillId="34" borderId="0" applyNumberFormat="0" applyBorder="0" applyAlignment="0" applyProtection="0"/>
    <xf numFmtId="172" fontId="66" fillId="2" borderId="18" applyFont="0" applyBorder="0" applyAlignment="0">
      <alignment horizontal="center" vertical="center"/>
    </xf>
    <xf numFmtId="0" fontId="67" fillId="0" borderId="0" applyNumberFormat="0" applyFill="0" applyBorder="0" applyAlignment="0" applyProtection="0"/>
    <xf numFmtId="0" fontId="68" fillId="0" borderId="0"/>
    <xf numFmtId="0" fontId="3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69" fillId="0" borderId="0"/>
    <xf numFmtId="0" fontId="69" fillId="0" borderId="0"/>
    <xf numFmtId="0" fontId="18" fillId="0" borderId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1" fillId="2" borderId="0">
      <alignment vertical="center"/>
    </xf>
    <xf numFmtId="172" fontId="72" fillId="0" borderId="0" applyNumberFormat="0">
      <alignment horizontal="left"/>
    </xf>
    <xf numFmtId="183" fontId="73" fillId="32" borderId="2">
      <alignment horizontal="center" vertical="center" wrapText="1"/>
      <protection locked="0"/>
    </xf>
    <xf numFmtId="183" fontId="73" fillId="32" borderId="2">
      <alignment horizontal="center" vertical="center" wrapText="1"/>
      <protection locked="0"/>
    </xf>
    <xf numFmtId="172" fontId="22" fillId="0" borderId="0">
      <alignment vertical="center"/>
    </xf>
    <xf numFmtId="4" fontId="74" fillId="36" borderId="22" applyNumberFormat="0" applyProtection="0">
      <alignment vertical="center"/>
    </xf>
    <xf numFmtId="4" fontId="74" fillId="36" borderId="22" applyNumberFormat="0" applyProtection="0">
      <alignment vertical="center"/>
    </xf>
    <xf numFmtId="4" fontId="74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4" fontId="74" fillId="38" borderId="22" applyNumberFormat="0" applyProtection="0">
      <alignment horizontal="right" vertical="center"/>
    </xf>
    <xf numFmtId="4" fontId="74" fillId="38" borderId="22" applyNumberFormat="0" applyProtection="0">
      <alignment horizontal="right" vertical="center"/>
    </xf>
    <xf numFmtId="4" fontId="74" fillId="38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6" fillId="45" borderId="22" applyNumberFormat="0" applyProtection="0">
      <alignment horizontal="left" vertical="center" indent="1"/>
    </xf>
    <xf numFmtId="4" fontId="76" fillId="45" borderId="22" applyNumberFormat="0" applyProtection="0">
      <alignment horizontal="left" vertical="center" indent="1"/>
    </xf>
    <xf numFmtId="4" fontId="76" fillId="45" borderId="22" applyNumberFormat="0" applyProtection="0">
      <alignment horizontal="left" vertical="center" indent="1"/>
    </xf>
    <xf numFmtId="4" fontId="74" fillId="46" borderId="23" applyNumberFormat="0" applyProtection="0">
      <alignment horizontal="left" vertical="center" indent="1"/>
    </xf>
    <xf numFmtId="4" fontId="74" fillId="46" borderId="2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0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0" fontId="22" fillId="48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0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0" fontId="22" fillId="2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33" fillId="0" borderId="0"/>
    <xf numFmtId="0" fontId="33" fillId="0" borderId="0"/>
    <xf numFmtId="4" fontId="74" fillId="49" borderId="22" applyNumberFormat="0" applyProtection="0">
      <alignment vertical="center"/>
    </xf>
    <xf numFmtId="4" fontId="74" fillId="49" borderId="22" applyNumberFormat="0" applyProtection="0">
      <alignment vertical="center"/>
    </xf>
    <xf numFmtId="4" fontId="74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79" fillId="0" borderId="0"/>
    <xf numFmtId="0" fontId="79" fillId="0" borderId="0"/>
    <xf numFmtId="4" fontId="80" fillId="46" borderId="22" applyNumberFormat="0" applyProtection="0">
      <alignment horizontal="right" vertical="center"/>
    </xf>
    <xf numFmtId="4" fontId="80" fillId="46" borderId="22" applyNumberFormat="0" applyProtection="0">
      <alignment horizontal="right" vertical="center"/>
    </xf>
    <xf numFmtId="4" fontId="80" fillId="46" borderId="22" applyNumberFormat="0" applyProtection="0">
      <alignment horizontal="right" vertical="center"/>
    </xf>
    <xf numFmtId="172" fontId="81" fillId="50" borderId="0"/>
    <xf numFmtId="49" fontId="82" fillId="50" borderId="0"/>
    <xf numFmtId="49" fontId="83" fillId="50" borderId="24"/>
    <xf numFmtId="49" fontId="83" fillId="50" borderId="0"/>
    <xf numFmtId="172" fontId="81" fillId="51" borderId="24">
      <protection locked="0"/>
    </xf>
    <xf numFmtId="172" fontId="81" fillId="50" borderId="0"/>
    <xf numFmtId="172" fontId="83" fillId="52" borderId="0"/>
    <xf numFmtId="172" fontId="83" fillId="29" borderId="0"/>
    <xf numFmtId="172" fontId="83" fillId="40" borderId="0"/>
    <xf numFmtId="192" fontId="22" fillId="22" borderId="18">
      <alignment vertical="center"/>
    </xf>
    <xf numFmtId="172" fontId="22" fillId="53" borderId="0"/>
    <xf numFmtId="0" fontId="18" fillId="0" borderId="0"/>
    <xf numFmtId="183" fontId="22" fillId="51" borderId="25" applyNumberFormat="0" applyFont="0" applyAlignment="0">
      <alignment horizontal="left"/>
    </xf>
    <xf numFmtId="173" fontId="84" fillId="54" borderId="0">
      <alignment horizontal="right" vertical="top"/>
    </xf>
    <xf numFmtId="0" fontId="85" fillId="0" borderId="0" applyNumberFormat="0" applyFill="0" applyBorder="0" applyAlignment="0" applyProtection="0"/>
    <xf numFmtId="172" fontId="40" fillId="0" borderId="26" applyNumberFormat="0" applyFont="0" applyFill="0" applyAlignment="0" applyProtection="0"/>
    <xf numFmtId="0" fontId="86" fillId="0" borderId="27" applyNumberFormat="0" applyFill="0" applyAlignment="0" applyProtection="0"/>
    <xf numFmtId="183" fontId="87" fillId="26" borderId="28">
      <alignment horizontal="center" vertical="center"/>
    </xf>
    <xf numFmtId="0" fontId="88" fillId="0" borderId="0" applyNumberFormat="0" applyFill="0" applyBorder="0" applyAlignment="0" applyProtection="0"/>
    <xf numFmtId="172" fontId="68" fillId="55" borderId="29">
      <alignment vertical="center"/>
      <protection locked="0"/>
    </xf>
    <xf numFmtId="19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3" fontId="22" fillId="56" borderId="18" applyNumberFormat="0" applyFill="0" applyBorder="0" applyProtection="0">
      <alignment vertical="center"/>
      <protection locked="0"/>
    </xf>
    <xf numFmtId="183" fontId="22" fillId="56" borderId="18" applyNumberFormat="0" applyFill="0" applyBorder="0" applyProtection="0">
      <alignment vertical="center"/>
      <protection locked="0"/>
    </xf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2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2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2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172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72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2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80" fontId="32" fillId="0" borderId="12">
      <protection locked="0"/>
    </xf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172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172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4" fontId="27" fillId="0" borderId="0" applyFont="0" applyFill="0" applyBorder="0" applyAlignment="0" applyProtection="0"/>
    <xf numFmtId="172" fontId="90" fillId="0" borderId="0" applyBorder="0">
      <alignment horizontal="center" vertical="center" wrapText="1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2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172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172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2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2" fontId="93" fillId="0" borderId="30" applyBorder="0">
      <alignment horizontal="center" vertical="center" wrapText="1"/>
    </xf>
    <xf numFmtId="0" fontId="93" fillId="0" borderId="30" applyBorder="0">
      <alignment horizontal="center" vertical="center" wrapText="1"/>
    </xf>
    <xf numFmtId="180" fontId="41" fillId="28" borderId="12"/>
    <xf numFmtId="4" fontId="94" fillId="36" borderId="18" applyBorder="0">
      <alignment horizontal="right"/>
    </xf>
    <xf numFmtId="4" fontId="94" fillId="36" borderId="18" applyBorder="0">
      <alignment horizontal="right"/>
    </xf>
    <xf numFmtId="4" fontId="94" fillId="36" borderId="18" applyBorder="0">
      <alignment horizontal="right"/>
    </xf>
    <xf numFmtId="49" fontId="95" fillId="0" borderId="0" applyBorder="0">
      <alignment vertical="center"/>
    </xf>
    <xf numFmtId="172" fontId="96" fillId="0" borderId="0">
      <alignment horizontal="left"/>
    </xf>
    <xf numFmtId="172" fontId="97" fillId="2" borderId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172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3" fontId="41" fillId="0" borderId="18" applyBorder="0">
      <alignment vertical="center"/>
    </xf>
    <xf numFmtId="3" fontId="41" fillId="0" borderId="18" applyBorder="0">
      <alignment vertical="center"/>
    </xf>
    <xf numFmtId="3" fontId="41" fillId="0" borderId="18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172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172" fontId="92" fillId="0" borderId="0">
      <alignment horizontal="center" vertical="top" wrapText="1"/>
    </xf>
    <xf numFmtId="0" fontId="92" fillId="0" borderId="0">
      <alignment horizontal="center" vertical="top" wrapText="1"/>
    </xf>
    <xf numFmtId="172" fontId="98" fillId="0" borderId="0">
      <alignment horizontal="centerContinuous" vertical="center" wrapText="1"/>
    </xf>
    <xf numFmtId="0" fontId="98" fillId="0" borderId="0">
      <alignment horizontal="centerContinuous" vertical="center" wrapText="1"/>
    </xf>
    <xf numFmtId="172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69" fontId="99" fillId="3" borderId="18">
      <alignment wrapText="1"/>
    </xf>
    <xf numFmtId="169" fontId="99" fillId="3" borderId="18">
      <alignment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2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172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172" fontId="32" fillId="0" borderId="0"/>
    <xf numFmtId="49" fontId="94" fillId="0" borderId="0" applyBorder="0">
      <alignment vertical="top"/>
    </xf>
    <xf numFmtId="172" fontId="32" fillId="0" borderId="0"/>
    <xf numFmtId="0" fontId="100" fillId="0" borderId="0"/>
    <xf numFmtId="172" fontId="32" fillId="0" borderId="0"/>
    <xf numFmtId="0" fontId="22" fillId="0" borderId="0"/>
    <xf numFmtId="172" fontId="32" fillId="0" borderId="0"/>
    <xf numFmtId="172" fontId="33" fillId="0" borderId="0"/>
    <xf numFmtId="172" fontId="3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172" fontId="27" fillId="0" borderId="0"/>
    <xf numFmtId="0" fontId="33" fillId="0" borderId="0"/>
    <xf numFmtId="172" fontId="33" fillId="0" borderId="0"/>
    <xf numFmtId="172" fontId="4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72" fontId="27" fillId="0" borderId="0"/>
    <xf numFmtId="0" fontId="27" fillId="0" borderId="0"/>
    <xf numFmtId="0" fontId="27" fillId="0" borderId="0"/>
    <xf numFmtId="0" fontId="27" fillId="0" borderId="0"/>
    <xf numFmtId="172" fontId="27" fillId="0" borderId="0"/>
    <xf numFmtId="0" fontId="27" fillId="0" borderId="0"/>
    <xf numFmtId="0" fontId="27" fillId="0" borderId="0"/>
    <xf numFmtId="0" fontId="27" fillId="0" borderId="0"/>
    <xf numFmtId="172" fontId="33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172" fontId="27" fillId="0" borderId="0"/>
    <xf numFmtId="172" fontId="27" fillId="0" borderId="0"/>
    <xf numFmtId="172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2" fontId="33" fillId="0" borderId="0"/>
    <xf numFmtId="0" fontId="4" fillId="0" borderId="0"/>
    <xf numFmtId="0" fontId="4" fillId="0" borderId="0"/>
    <xf numFmtId="172" fontId="27" fillId="0" borderId="0"/>
    <xf numFmtId="0" fontId="22" fillId="0" borderId="0"/>
    <xf numFmtId="172" fontId="4" fillId="0" borderId="0"/>
    <xf numFmtId="0" fontId="4" fillId="0" borderId="0"/>
    <xf numFmtId="172" fontId="33" fillId="0" borderId="0"/>
    <xf numFmtId="0" fontId="33" fillId="0" borderId="0"/>
    <xf numFmtId="172" fontId="27" fillId="0" borderId="0"/>
    <xf numFmtId="172" fontId="27" fillId="0" borderId="0"/>
    <xf numFmtId="0" fontId="101" fillId="0" borderId="0"/>
    <xf numFmtId="0" fontId="33" fillId="0" borderId="0"/>
    <xf numFmtId="0" fontId="33" fillId="0" borderId="0"/>
    <xf numFmtId="0" fontId="27" fillId="0" borderId="0"/>
    <xf numFmtId="172" fontId="3" fillId="0" borderId="0"/>
    <xf numFmtId="0" fontId="4" fillId="0" borderId="0"/>
    <xf numFmtId="0" fontId="27" fillId="0" borderId="0"/>
    <xf numFmtId="172" fontId="3" fillId="0" borderId="0"/>
    <xf numFmtId="172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172" fontId="22" fillId="0" borderId="0"/>
    <xf numFmtId="49" fontId="94" fillId="0" borderId="0" applyBorder="0">
      <alignment vertical="top"/>
    </xf>
    <xf numFmtId="172" fontId="4" fillId="0" borderId="0"/>
    <xf numFmtId="0" fontId="3" fillId="0" borderId="0"/>
    <xf numFmtId="0" fontId="3" fillId="0" borderId="0"/>
    <xf numFmtId="0" fontId="3" fillId="0" borderId="0"/>
    <xf numFmtId="172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172" fontId="33" fillId="0" borderId="0"/>
    <xf numFmtId="0" fontId="4" fillId="0" borderId="0"/>
    <xf numFmtId="49" fontId="94" fillId="0" borderId="0" applyBorder="0">
      <alignment vertical="top"/>
    </xf>
    <xf numFmtId="172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2" fillId="0" borderId="0"/>
    <xf numFmtId="0" fontId="3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172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187" fontId="102" fillId="36" borderId="31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172" fontId="94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172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18" fillId="0" borderId="0"/>
    <xf numFmtId="173" fontId="19" fillId="0" borderId="0">
      <alignment vertical="top"/>
    </xf>
    <xf numFmtId="0" fontId="18" fillId="0" borderId="0"/>
    <xf numFmtId="172" fontId="18" fillId="0" borderId="0"/>
    <xf numFmtId="173" fontId="19" fillId="0" borderId="0">
      <alignment vertical="top"/>
    </xf>
    <xf numFmtId="3" fontId="103" fillId="0" borderId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2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8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7" fontId="2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27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3" fillId="0" borderId="0" applyFont="0" applyFill="0" applyBorder="0" applyAlignment="0" applyProtection="0"/>
    <xf numFmtId="4" fontId="94" fillId="3" borderId="0" applyBorder="0">
      <alignment horizontal="right"/>
    </xf>
    <xf numFmtId="4" fontId="94" fillId="3" borderId="0" applyBorder="0">
      <alignment horizontal="right"/>
    </xf>
    <xf numFmtId="4" fontId="94" fillId="3" borderId="0" applyBorder="0">
      <alignment horizontal="right"/>
    </xf>
    <xf numFmtId="4" fontId="94" fillId="57" borderId="32" applyBorder="0">
      <alignment horizontal="right"/>
    </xf>
    <xf numFmtId="4" fontId="94" fillId="3" borderId="18" applyFont="0" applyBorder="0">
      <alignment horizontal="right"/>
    </xf>
    <xf numFmtId="4" fontId="94" fillId="3" borderId="18" applyFont="0" applyBorder="0">
      <alignment horizontal="right"/>
    </xf>
    <xf numFmtId="4" fontId="94" fillId="3" borderId="18" applyFont="0" applyBorder="0">
      <alignment horizontal="right"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72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9" fontId="33" fillId="0" borderId="18" applyFont="0" applyFill="0" applyBorder="0" applyProtection="0">
      <alignment horizontal="center" vertical="center"/>
    </xf>
    <xf numFmtId="199" fontId="33" fillId="0" borderId="18" applyFont="0" applyFill="0" applyBorder="0" applyProtection="0">
      <alignment horizontal="center" vertical="center"/>
    </xf>
    <xf numFmtId="199" fontId="33" fillId="0" borderId="18" applyFont="0" applyFill="0" applyBorder="0" applyProtection="0">
      <alignment horizontal="center" vertical="center"/>
    </xf>
    <xf numFmtId="167" fontId="24" fillId="0" borderId="0">
      <protection locked="0"/>
    </xf>
    <xf numFmtId="200" fontId="23" fillId="0" borderId="0">
      <protection locked="0"/>
    </xf>
    <xf numFmtId="172" fontId="32" fillId="0" borderId="18" applyBorder="0">
      <alignment horizontal="center" vertical="center" wrapText="1"/>
    </xf>
    <xf numFmtId="172" fontId="32" fillId="0" borderId="18" applyBorder="0">
      <alignment horizontal="center" vertical="center" wrapText="1"/>
    </xf>
    <xf numFmtId="0" fontId="32" fillId="0" borderId="18" applyBorder="0">
      <alignment horizontal="center" vertical="center" wrapText="1"/>
    </xf>
    <xf numFmtId="0" fontId="104" fillId="0" borderId="0"/>
    <xf numFmtId="0" fontId="2" fillId="0" borderId="0"/>
  </cellStyleXfs>
  <cellXfs count="269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49" fontId="4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vertical="center" wrapText="1"/>
    </xf>
    <xf numFmtId="0" fontId="4" fillId="0" borderId="0" xfId="4" applyFont="1" applyFill="1"/>
    <xf numFmtId="0" fontId="4" fillId="0" borderId="2" xfId="4" applyFont="1" applyFill="1" applyBorder="1" applyAlignment="1">
      <alignment horizontal="center" vertical="center" wrapText="1"/>
    </xf>
    <xf numFmtId="3" fontId="4" fillId="0" borderId="2" xfId="4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49" fontId="4" fillId="0" borderId="7" xfId="4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49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>
      <alignment horizontal="center" wrapText="1"/>
    </xf>
    <xf numFmtId="0" fontId="4" fillId="0" borderId="0" xfId="4" applyFont="1" applyFill="1" applyAlignment="1">
      <alignment horizontal="center"/>
    </xf>
    <xf numFmtId="3" fontId="4" fillId="0" borderId="0" xfId="4" applyNumberFormat="1" applyFont="1" applyFill="1" applyAlignment="1">
      <alignment horizontal="center"/>
    </xf>
    <xf numFmtId="0" fontId="4" fillId="0" borderId="0" xfId="4" applyFont="1" applyFill="1" applyBorder="1"/>
    <xf numFmtId="49" fontId="8" fillId="0" borderId="2" xfId="5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8" fillId="0" borderId="2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0" xfId="2082" applyFont="1" applyFill="1"/>
    <xf numFmtId="0" fontId="4" fillId="0" borderId="18" xfId="2082" applyFont="1" applyFill="1" applyBorder="1" applyAlignment="1">
      <alignment horizontal="center" vertical="center" wrapText="1"/>
    </xf>
    <xf numFmtId="3" fontId="4" fillId="0" borderId="18" xfId="2082" applyNumberFormat="1" applyFont="1" applyFill="1" applyBorder="1" applyAlignment="1">
      <alignment horizontal="center" vertical="center" wrapText="1"/>
    </xf>
    <xf numFmtId="0" fontId="9" fillId="0" borderId="0" xfId="2082" applyFont="1" applyFill="1" applyAlignment="1">
      <alignment horizontal="center" vertical="center" wrapText="1"/>
    </xf>
    <xf numFmtId="49" fontId="4" fillId="0" borderId="7" xfId="2082" applyNumberFormat="1" applyFont="1" applyFill="1" applyBorder="1" applyAlignment="1">
      <alignment horizontal="center" vertical="center" wrapText="1"/>
    </xf>
    <xf numFmtId="0" fontId="4" fillId="0" borderId="0" xfId="2082" applyFont="1" applyFill="1" applyAlignment="1">
      <alignment horizontal="center" vertical="center" wrapText="1"/>
    </xf>
    <xf numFmtId="49" fontId="4" fillId="0" borderId="0" xfId="2082" applyNumberFormat="1" applyFont="1" applyFill="1" applyBorder="1" applyAlignment="1">
      <alignment horizontal="center"/>
    </xf>
    <xf numFmtId="0" fontId="9" fillId="0" borderId="0" xfId="2082" applyFont="1" applyFill="1" applyBorder="1" applyAlignment="1">
      <alignment vertical="center" wrapText="1"/>
    </xf>
    <xf numFmtId="0" fontId="9" fillId="0" borderId="0" xfId="2082" applyFont="1" applyFill="1" applyBorder="1" applyAlignment="1">
      <alignment horizontal="center" vertical="center" wrapText="1"/>
    </xf>
    <xf numFmtId="0" fontId="4" fillId="0" borderId="0" xfId="2082" applyFont="1" applyFill="1" applyBorder="1" applyAlignment="1">
      <alignment horizontal="center" wrapText="1"/>
    </xf>
    <xf numFmtId="0" fontId="4" fillId="0" borderId="0" xfId="2082" applyFont="1" applyFill="1" applyBorder="1" applyAlignment="1">
      <alignment horizontal="center"/>
    </xf>
    <xf numFmtId="3" fontId="4" fillId="0" borderId="0" xfId="2082" applyNumberFormat="1" applyFont="1" applyFill="1" applyBorder="1" applyAlignment="1">
      <alignment horizontal="center"/>
    </xf>
    <xf numFmtId="0" fontId="11" fillId="0" borderId="0" xfId="2082" applyFont="1" applyFill="1" applyBorder="1" applyAlignment="1">
      <alignment horizontal="center" vertical="center" wrapText="1"/>
    </xf>
    <xf numFmtId="0" fontId="4" fillId="0" borderId="0" xfId="2082" applyFont="1" applyFill="1" applyBorder="1"/>
    <xf numFmtId="0" fontId="104" fillId="0" borderId="0" xfId="2082"/>
    <xf numFmtId="0" fontId="4" fillId="0" borderId="0" xfId="2082" applyFont="1" applyFill="1" applyAlignment="1">
      <alignment horizontal="center"/>
    </xf>
    <xf numFmtId="3" fontId="4" fillId="0" borderId="0" xfId="2082" applyNumberFormat="1" applyFont="1" applyFill="1" applyAlignment="1">
      <alignment horizontal="center"/>
    </xf>
    <xf numFmtId="49" fontId="4" fillId="0" borderId="0" xfId="2082" applyNumberFormat="1" applyFont="1" applyFill="1" applyAlignment="1">
      <alignment horizontal="center"/>
    </xf>
    <xf numFmtId="0" fontId="4" fillId="0" borderId="0" xfId="2082" applyFont="1" applyFill="1" applyAlignment="1">
      <alignment horizontal="center" wrapText="1"/>
    </xf>
    <xf numFmtId="0" fontId="4" fillId="0" borderId="0" xfId="2082" applyFont="1" applyFill="1" applyAlignment="1">
      <alignment wrapText="1"/>
    </xf>
    <xf numFmtId="0" fontId="0" fillId="0" borderId="2" xfId="4" applyFont="1" applyFill="1" applyBorder="1" applyAlignment="1">
      <alignment horizontal="center" vertical="center" wrapText="1"/>
    </xf>
    <xf numFmtId="49" fontId="0" fillId="0" borderId="2" xfId="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2082" applyFont="1" applyFill="1" applyAlignment="1">
      <alignment horizontal="center"/>
    </xf>
    <xf numFmtId="0" fontId="4" fillId="0" borderId="18" xfId="208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2082" applyFont="1" applyFill="1" applyAlignment="1">
      <alignment vertical="center" wrapText="1"/>
    </xf>
    <xf numFmtId="0" fontId="4" fillId="0" borderId="18" xfId="4" applyFont="1" applyFill="1" applyBorder="1" applyAlignment="1">
      <alignment horizontal="center" vertical="center" wrapText="1"/>
    </xf>
    <xf numFmtId="3" fontId="4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left" vertical="center" wrapText="1"/>
    </xf>
    <xf numFmtId="49" fontId="0" fillId="0" borderId="7" xfId="4" applyNumberFormat="1" applyFont="1" applyFill="1" applyBorder="1" applyAlignment="1">
      <alignment horizontal="center" vertical="center" wrapText="1"/>
    </xf>
    <xf numFmtId="49" fontId="4" fillId="58" borderId="18" xfId="2082" applyNumberFormat="1" applyFont="1" applyFill="1" applyBorder="1" applyAlignment="1">
      <alignment horizontal="center" vertical="center" wrapText="1"/>
    </xf>
    <xf numFmtId="0" fontId="4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4" fillId="58" borderId="0" xfId="2082" applyFont="1" applyFill="1" applyAlignment="1">
      <alignment vertical="center" wrapText="1"/>
    </xf>
    <xf numFmtId="0" fontId="4" fillId="58" borderId="2" xfId="4" applyFont="1" applyFill="1" applyBorder="1" applyAlignment="1">
      <alignment horizontal="center" vertical="center" wrapText="1"/>
    </xf>
    <xf numFmtId="0" fontId="0" fillId="58" borderId="2" xfId="4" applyFont="1" applyFill="1" applyBorder="1" applyAlignment="1">
      <alignment horizontal="center" vertical="center" wrapText="1"/>
    </xf>
    <xf numFmtId="0" fontId="4" fillId="58" borderId="0" xfId="4" applyFont="1" applyFill="1" applyAlignment="1">
      <alignment horizontal="center" vertical="center" wrapText="1"/>
    </xf>
    <xf numFmtId="49" fontId="0" fillId="58" borderId="18" xfId="4" applyNumberFormat="1" applyFont="1" applyFill="1" applyBorder="1" applyAlignment="1">
      <alignment horizontal="center" vertical="center"/>
    </xf>
    <xf numFmtId="0" fontId="4" fillId="58" borderId="18" xfId="4" applyFont="1" applyFill="1" applyBorder="1" applyAlignment="1">
      <alignment vertical="center" wrapText="1"/>
    </xf>
    <xf numFmtId="0" fontId="4" fillId="58" borderId="18" xfId="4" applyFont="1" applyFill="1" applyBorder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39" xfId="4" applyNumberFormat="1" applyFont="1" applyFill="1" applyBorder="1" applyAlignment="1">
      <alignment horizontal="center" vertical="center"/>
    </xf>
    <xf numFmtId="3" fontId="4" fillId="58" borderId="2" xfId="4" applyNumberFormat="1" applyFont="1" applyFill="1" applyBorder="1" applyAlignment="1">
      <alignment horizontal="center"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4" fillId="59" borderId="18" xfId="2082" applyNumberFormat="1" applyFont="1" applyFill="1" applyBorder="1" applyAlignment="1">
      <alignment horizontal="center" vertical="center" wrapText="1"/>
    </xf>
    <xf numFmtId="0" fontId="0" fillId="58" borderId="40" xfId="0" applyFont="1" applyFill="1" applyBorder="1" applyAlignment="1">
      <alignment horizontal="center" vertical="center" wrapText="1"/>
    </xf>
    <xf numFmtId="0" fontId="0" fillId="58" borderId="18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49" fontId="0" fillId="58" borderId="41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49" fontId="0" fillId="58" borderId="42" xfId="4" applyNumberFormat="1" applyFont="1" applyFill="1" applyBorder="1" applyAlignment="1">
      <alignment horizontal="center" vertical="center"/>
    </xf>
    <xf numFmtId="4" fontId="4" fillId="58" borderId="2" xfId="4" applyNumberFormat="1" applyFont="1" applyFill="1" applyBorder="1" applyAlignment="1">
      <alignment horizontal="center" vertical="center" wrapText="1"/>
    </xf>
    <xf numFmtId="4" fontId="4" fillId="58" borderId="18" xfId="4" applyNumberFormat="1" applyFont="1" applyFill="1" applyBorder="1" applyAlignment="1">
      <alignment horizontal="center" vertical="center" wrapText="1"/>
    </xf>
    <xf numFmtId="0" fontId="0" fillId="0" borderId="18" xfId="2082" applyFont="1" applyBorder="1" applyAlignment="1">
      <alignment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4" fillId="0" borderId="0" xfId="4" applyNumberFormat="1" applyFont="1" applyFill="1" applyBorder="1" applyAlignment="1">
      <alignment horizontal="center" wrapText="1"/>
    </xf>
    <xf numFmtId="0" fontId="4" fillId="0" borderId="0" xfId="3" applyFont="1" applyFill="1" applyAlignment="1">
      <alignment vertical="top"/>
    </xf>
    <xf numFmtId="0" fontId="4" fillId="0" borderId="2" xfId="4" applyFont="1" applyFill="1" applyBorder="1" applyAlignment="1">
      <alignment horizontal="center" vertical="center" wrapText="1"/>
    </xf>
    <xf numFmtId="172" fontId="0" fillId="0" borderId="18" xfId="1379" applyFont="1" applyBorder="1" applyAlignment="1">
      <alignment horizontal="center" vertical="center" wrapText="1"/>
    </xf>
    <xf numFmtId="49" fontId="4" fillId="59" borderId="18" xfId="2082" applyNumberFormat="1" applyFont="1" applyFill="1" applyBorder="1" applyAlignment="1">
      <alignment horizontal="center" vertical="center" wrapText="1"/>
    </xf>
    <xf numFmtId="0" fontId="4" fillId="59" borderId="18" xfId="2082" applyFont="1" applyFill="1" applyBorder="1" applyAlignment="1">
      <alignment horizontal="center" vertical="center" wrapText="1"/>
    </xf>
    <xf numFmtId="3" fontId="9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4" fillId="58" borderId="18" xfId="1379" applyFont="1" applyFill="1" applyBorder="1" applyAlignment="1">
      <alignment horizontal="center" vertical="center" wrapText="1"/>
    </xf>
    <xf numFmtId="0" fontId="0" fillId="58" borderId="46" xfId="0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4" fillId="59" borderId="18" xfId="2082" applyNumberFormat="1" applyFont="1" applyFill="1" applyBorder="1" applyAlignment="1">
      <alignment horizontal="center" vertical="center" wrapText="1"/>
    </xf>
    <xf numFmtId="0" fontId="0" fillId="0" borderId="18" xfId="144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4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4" fillId="0" borderId="1" xfId="2082" applyFont="1" applyFill="1" applyBorder="1" applyAlignment="1">
      <alignment horizontal="center" vertical="center"/>
    </xf>
    <xf numFmtId="49" fontId="4" fillId="0" borderId="18" xfId="2082" applyNumberFormat="1" applyFont="1" applyFill="1" applyBorder="1" applyAlignment="1">
      <alignment horizontal="center" vertical="center" wrapText="1"/>
    </xf>
    <xf numFmtId="0" fontId="4" fillId="0" borderId="18" xfId="2082" applyFont="1" applyFill="1" applyBorder="1" applyAlignment="1">
      <alignment horizontal="center" vertical="center" wrapText="1"/>
    </xf>
    <xf numFmtId="0" fontId="4" fillId="0" borderId="18" xfId="2082" applyFont="1" applyFill="1" applyBorder="1" applyAlignment="1">
      <alignment horizontal="center"/>
    </xf>
    <xf numFmtId="0" fontId="4" fillId="0" borderId="33" xfId="2082" applyFont="1" applyFill="1" applyBorder="1" applyAlignment="1">
      <alignment horizontal="center" vertical="center" wrapText="1"/>
    </xf>
    <xf numFmtId="0" fontId="4" fillId="0" borderId="34" xfId="2082" applyFont="1" applyFill="1" applyBorder="1" applyAlignment="1">
      <alignment horizontal="center" vertical="center" wrapText="1"/>
    </xf>
    <xf numFmtId="0" fontId="4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4" fillId="0" borderId="18" xfId="2082" applyFont="1" applyBorder="1" applyAlignment="1">
      <alignment horizontal="center" vertical="center" wrapText="1"/>
    </xf>
    <xf numFmtId="0" fontId="10" fillId="0" borderId="6" xfId="2082" applyFont="1" applyBorder="1" applyAlignment="1">
      <alignment horizontal="left" vertical="center" wrapText="1"/>
    </xf>
    <xf numFmtId="0" fontId="10" fillId="0" borderId="0" xfId="2082" applyFont="1" applyBorder="1" applyAlignment="1">
      <alignment horizontal="left" vertical="center" wrapText="1"/>
    </xf>
    <xf numFmtId="0" fontId="4" fillId="0" borderId="0" xfId="2082" applyFont="1" applyFill="1" applyAlignment="1">
      <alignment horizontal="center"/>
    </xf>
    <xf numFmtId="0" fontId="8" fillId="0" borderId="0" xfId="2082" applyFont="1" applyBorder="1" applyAlignment="1">
      <alignment horizontal="left" vertical="center" wrapText="1"/>
    </xf>
    <xf numFmtId="0" fontId="8" fillId="0" borderId="0" xfId="2082" applyFont="1" applyBorder="1" applyAlignment="1">
      <alignment horizontal="left" vertical="center"/>
    </xf>
    <xf numFmtId="0" fontId="10" fillId="0" borderId="0" xfId="2082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4" fillId="0" borderId="0" xfId="4" applyFont="1" applyFill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0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3" fontId="4" fillId="0" borderId="3" xfId="4" applyNumberFormat="1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0" fontId="4" fillId="0" borderId="5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49" fontId="8" fillId="0" borderId="0" xfId="4" applyNumberFormat="1" applyFont="1" applyFill="1" applyBorder="1" applyAlignment="1">
      <alignment horizontal="left" vertical="center"/>
    </xf>
    <xf numFmtId="169" fontId="8" fillId="0" borderId="2" xfId="4" applyNumberFormat="1" applyFont="1" applyFill="1" applyBorder="1" applyAlignment="1">
      <alignment horizontal="center" vertical="center" wrapText="1"/>
    </xf>
    <xf numFmtId="3" fontId="8" fillId="0" borderId="2" xfId="4" applyNumberFormat="1" applyFont="1" applyFill="1" applyBorder="1" applyAlignment="1">
      <alignment horizontal="center" vertical="center" wrapText="1"/>
    </xf>
    <xf numFmtId="201" fontId="4" fillId="0" borderId="3" xfId="4" applyNumberFormat="1" applyFont="1" applyFill="1" applyBorder="1" applyAlignment="1">
      <alignment horizontal="center"/>
    </xf>
    <xf numFmtId="201" fontId="4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</cellXfs>
  <cellStyles count="2084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topLeftCell="A4" zoomScale="70" zoomScaleNormal="70" zoomScaleSheetLayoutView="70" workbookViewId="0">
      <selection activeCell="C17" sqref="C17:I17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8" t="s">
        <v>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90" t="s">
        <v>72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92" t="s">
        <v>48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93" t="s">
        <v>73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9" t="s">
        <v>74</v>
      </c>
      <c r="B9" s="199"/>
      <c r="C9" s="200" t="s">
        <v>75</v>
      </c>
      <c r="D9" s="201"/>
      <c r="E9" s="201"/>
      <c r="F9" s="201"/>
      <c r="G9" s="201"/>
      <c r="H9" s="201"/>
      <c r="I9" s="202"/>
      <c r="J9" s="160"/>
      <c r="K9" s="160"/>
      <c r="L9" s="160"/>
      <c r="M9" s="160"/>
      <c r="N9" s="160"/>
      <c r="O9" s="160"/>
      <c r="P9" s="16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94" t="s">
        <v>85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96" t="s">
        <v>49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7" t="s">
        <v>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8" t="s">
        <v>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8" t="s">
        <v>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7" t="s">
        <v>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80" t="s">
        <v>76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15" customHeight="1" x14ac:dyDescent="0.3">
      <c r="A17" s="182" t="s">
        <v>8</v>
      </c>
      <c r="B17" s="176" t="s">
        <v>9</v>
      </c>
      <c r="C17" s="183" t="s">
        <v>10</v>
      </c>
      <c r="D17" s="183"/>
      <c r="E17" s="183"/>
      <c r="F17" s="183"/>
      <c r="G17" s="183"/>
      <c r="H17" s="183"/>
      <c r="I17" s="183"/>
      <c r="J17" s="183" t="s">
        <v>11</v>
      </c>
      <c r="K17" s="183"/>
      <c r="L17" s="183"/>
      <c r="M17" s="183"/>
      <c r="N17" s="183"/>
      <c r="O17" s="183"/>
      <c r="P17" s="183"/>
      <c r="Q17" s="22"/>
    </row>
    <row r="18" spans="1:17" ht="41.25" customHeight="1" x14ac:dyDescent="0.3">
      <c r="A18" s="182"/>
      <c r="B18" s="176"/>
      <c r="C18" s="184" t="s">
        <v>12</v>
      </c>
      <c r="D18" s="185"/>
      <c r="E18" s="185"/>
      <c r="F18" s="185"/>
      <c r="G18" s="185"/>
      <c r="H18" s="185"/>
      <c r="I18" s="186"/>
      <c r="J18" s="184" t="s">
        <v>12</v>
      </c>
      <c r="K18" s="185"/>
      <c r="L18" s="185"/>
      <c r="M18" s="185"/>
      <c r="N18" s="185"/>
      <c r="O18" s="185"/>
      <c r="P18" s="186"/>
      <c r="Q18" s="22"/>
    </row>
    <row r="19" spans="1:17" ht="33.75" customHeight="1" x14ac:dyDescent="0.3">
      <c r="A19" s="182"/>
      <c r="B19" s="176"/>
      <c r="C19" s="176" t="s">
        <v>13</v>
      </c>
      <c r="D19" s="176"/>
      <c r="E19" s="176"/>
      <c r="F19" s="176"/>
      <c r="G19" s="176" t="s">
        <v>14</v>
      </c>
      <c r="H19" s="176"/>
      <c r="I19" s="176"/>
      <c r="J19" s="176" t="s">
        <v>13</v>
      </c>
      <c r="K19" s="176"/>
      <c r="L19" s="176"/>
      <c r="M19" s="176"/>
      <c r="N19" s="176" t="s">
        <v>14</v>
      </c>
      <c r="O19" s="176"/>
      <c r="P19" s="176"/>
    </row>
    <row r="20" spans="1:17" s="26" customFormat="1" ht="62.4" x14ac:dyDescent="0.3">
      <c r="A20" s="182"/>
      <c r="B20" s="176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14">
        <v>1</v>
      </c>
      <c r="B22" s="115" t="s">
        <v>43</v>
      </c>
      <c r="C22" s="116" t="s">
        <v>51</v>
      </c>
      <c r="D22" s="116" t="s">
        <v>23</v>
      </c>
      <c r="E22" s="116" t="s">
        <v>23</v>
      </c>
      <c r="F22" s="116" t="s">
        <v>23</v>
      </c>
      <c r="G22" s="116" t="s">
        <v>23</v>
      </c>
      <c r="H22" s="116" t="s">
        <v>23</v>
      </c>
      <c r="I22" s="116" t="s">
        <v>23</v>
      </c>
      <c r="J22" s="116" t="s">
        <v>23</v>
      </c>
      <c r="K22" s="116" t="s">
        <v>23</v>
      </c>
      <c r="L22" s="116" t="s">
        <v>23</v>
      </c>
      <c r="M22" s="116" t="s">
        <v>23</v>
      </c>
      <c r="N22" s="116" t="s">
        <v>23</v>
      </c>
      <c r="O22" s="116" t="s">
        <v>23</v>
      </c>
      <c r="P22" s="116" t="s">
        <v>23</v>
      </c>
    </row>
    <row r="23" spans="1:17" s="30" customFormat="1" ht="18.75" customHeight="1" x14ac:dyDescent="0.3">
      <c r="A23" s="177"/>
      <c r="B23" s="177"/>
      <c r="C23" s="177"/>
      <c r="D23" s="177"/>
      <c r="E23" s="177"/>
      <c r="F23" s="177"/>
      <c r="G23" s="177"/>
      <c r="H23" s="28"/>
      <c r="I23" s="29"/>
    </row>
    <row r="24" spans="1:17" s="30" customFormat="1" x14ac:dyDescent="0.3">
      <c r="A24" s="177"/>
      <c r="B24" s="177"/>
      <c r="C24" s="177"/>
      <c r="D24" s="177"/>
      <c r="E24" s="177"/>
      <c r="F24" s="177"/>
      <c r="G24" s="177"/>
      <c r="H24" s="28"/>
      <c r="I24" s="29"/>
      <c r="O24" s="31"/>
      <c r="P24" s="32"/>
    </row>
    <row r="25" spans="1:17" s="30" customFormat="1" x14ac:dyDescent="0.3">
      <c r="A25" s="177"/>
      <c r="B25" s="177"/>
      <c r="C25" s="177"/>
      <c r="D25" s="177"/>
      <c r="E25" s="177"/>
      <c r="F25" s="177"/>
      <c r="G25" s="177"/>
      <c r="H25" s="6"/>
      <c r="I25" s="29"/>
      <c r="O25" s="33"/>
      <c r="P25" s="32"/>
    </row>
    <row r="26" spans="1:17" s="30" customFormat="1" ht="18.75" customHeight="1" x14ac:dyDescent="0.3">
      <c r="A26" s="178"/>
      <c r="B26" s="178"/>
      <c r="C26" s="178"/>
      <c r="D26" s="178"/>
      <c r="E26" s="178"/>
      <c r="F26" s="178"/>
      <c r="G26" s="178"/>
      <c r="H26" s="28"/>
      <c r="I26" s="29"/>
      <c r="O26" s="31"/>
      <c r="P26" s="32"/>
    </row>
    <row r="27" spans="1:17" s="30" customFormat="1" x14ac:dyDescent="0.3">
      <c r="A27" s="173"/>
      <c r="B27" s="179"/>
      <c r="C27" s="179"/>
      <c r="D27" s="179"/>
      <c r="E27" s="179"/>
      <c r="F27" s="179"/>
      <c r="G27" s="179"/>
      <c r="H27" s="28"/>
      <c r="I27" s="29"/>
    </row>
    <row r="28" spans="1:17" x14ac:dyDescent="0.3">
      <c r="A28" s="173"/>
      <c r="B28" s="174"/>
      <c r="C28" s="174"/>
      <c r="D28" s="174"/>
      <c r="E28" s="174"/>
      <c r="F28" s="174"/>
      <c r="G28" s="174"/>
    </row>
    <row r="29" spans="1:17" x14ac:dyDescent="0.3">
      <c r="A29" s="175"/>
      <c r="B29" s="175"/>
      <c r="C29" s="175"/>
      <c r="D29" s="175"/>
      <c r="E29" s="175"/>
      <c r="F29" s="175"/>
      <c r="G29" s="175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4" sqref="A14:G14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94" customWidth="1"/>
    <col min="8" max="8" width="16.69921875" style="9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8"/>
      <c r="B1" s="99"/>
      <c r="C1" s="100"/>
      <c r="D1" s="101"/>
      <c r="E1" s="101"/>
      <c r="F1" s="101"/>
      <c r="G1" s="102"/>
      <c r="H1" s="102"/>
      <c r="I1" s="103"/>
      <c r="J1" s="5"/>
      <c r="K1" s="6"/>
      <c r="L1" s="6"/>
    </row>
    <row r="2" spans="1:16" s="19" customFormat="1" x14ac:dyDescent="0.3">
      <c r="A2" s="181" t="s">
        <v>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9" customFormat="1" x14ac:dyDescent="0.3">
      <c r="A3" s="203" t="s">
        <v>8</v>
      </c>
      <c r="B3" s="204" t="s">
        <v>9</v>
      </c>
      <c r="C3" s="205" t="s">
        <v>10</v>
      </c>
      <c r="D3" s="205"/>
      <c r="E3" s="205"/>
      <c r="F3" s="205"/>
      <c r="G3" s="205"/>
      <c r="H3" s="205"/>
      <c r="I3" s="205"/>
      <c r="J3" s="205" t="s">
        <v>11</v>
      </c>
      <c r="K3" s="205"/>
      <c r="L3" s="205"/>
      <c r="M3" s="205"/>
      <c r="N3" s="205"/>
      <c r="O3" s="205"/>
      <c r="P3" s="205"/>
    </row>
    <row r="4" spans="1:16" s="19" customFormat="1" ht="47.25" customHeight="1" x14ac:dyDescent="0.3">
      <c r="A4" s="203"/>
      <c r="B4" s="204"/>
      <c r="C4" s="204" t="s">
        <v>12</v>
      </c>
      <c r="D4" s="204"/>
      <c r="E4" s="204"/>
      <c r="F4" s="204"/>
      <c r="G4" s="204"/>
      <c r="H4" s="204"/>
      <c r="I4" s="204"/>
      <c r="J4" s="204" t="s">
        <v>12</v>
      </c>
      <c r="K4" s="204"/>
      <c r="L4" s="204"/>
      <c r="M4" s="204"/>
      <c r="N4" s="204"/>
      <c r="O4" s="204"/>
      <c r="P4" s="204"/>
    </row>
    <row r="5" spans="1:16" ht="33.75" customHeight="1" x14ac:dyDescent="0.3">
      <c r="A5" s="203"/>
      <c r="B5" s="204"/>
      <c r="C5" s="204" t="s">
        <v>13</v>
      </c>
      <c r="D5" s="204"/>
      <c r="E5" s="204"/>
      <c r="F5" s="204"/>
      <c r="G5" s="204" t="s">
        <v>14</v>
      </c>
      <c r="H5" s="206"/>
      <c r="I5" s="206"/>
      <c r="J5" s="204" t="s">
        <v>13</v>
      </c>
      <c r="K5" s="204"/>
      <c r="L5" s="204"/>
      <c r="M5" s="204"/>
      <c r="N5" s="204" t="s">
        <v>14</v>
      </c>
      <c r="O5" s="206"/>
      <c r="P5" s="206"/>
    </row>
    <row r="6" spans="1:16" s="26" customFormat="1" ht="62.4" x14ac:dyDescent="0.3">
      <c r="A6" s="203"/>
      <c r="B6" s="204"/>
      <c r="C6" s="104" t="s">
        <v>15</v>
      </c>
      <c r="D6" s="104" t="s">
        <v>16</v>
      </c>
      <c r="E6" s="104" t="s">
        <v>17</v>
      </c>
      <c r="F6" s="104" t="s">
        <v>18</v>
      </c>
      <c r="G6" s="104" t="s">
        <v>19</v>
      </c>
      <c r="H6" s="104" t="s">
        <v>20</v>
      </c>
      <c r="I6" s="105" t="s">
        <v>21</v>
      </c>
      <c r="J6" s="104" t="s">
        <v>15</v>
      </c>
      <c r="K6" s="104" t="s">
        <v>16</v>
      </c>
      <c r="L6" s="104" t="s">
        <v>17</v>
      </c>
      <c r="M6" s="104" t="s">
        <v>18</v>
      </c>
      <c r="N6" s="104" t="s">
        <v>19</v>
      </c>
      <c r="O6" s="104" t="s">
        <v>22</v>
      </c>
      <c r="P6" s="105" t="s">
        <v>21</v>
      </c>
    </row>
    <row r="7" spans="1:16" s="25" customFormat="1" x14ac:dyDescent="0.3">
      <c r="A7" s="106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5">
        <v>9</v>
      </c>
      <c r="J7" s="104">
        <v>10</v>
      </c>
      <c r="K7" s="105">
        <v>11</v>
      </c>
      <c r="L7" s="104">
        <v>12</v>
      </c>
      <c r="M7" s="105">
        <v>13</v>
      </c>
      <c r="N7" s="104">
        <v>14</v>
      </c>
      <c r="O7" s="105">
        <v>15</v>
      </c>
      <c r="P7" s="104">
        <v>16</v>
      </c>
    </row>
    <row r="8" spans="1:16" s="93" customFormat="1" ht="54.75" customHeight="1" x14ac:dyDescent="0.3">
      <c r="A8" s="107" t="s">
        <v>23</v>
      </c>
      <c r="B8" s="108" t="s">
        <v>23</v>
      </c>
      <c r="C8" s="108" t="s">
        <v>23</v>
      </c>
      <c r="D8" s="108" t="s">
        <v>23</v>
      </c>
      <c r="E8" s="108" t="s">
        <v>23</v>
      </c>
      <c r="F8" s="108" t="s">
        <v>23</v>
      </c>
      <c r="G8" s="108" t="s">
        <v>23</v>
      </c>
      <c r="H8" s="108" t="s">
        <v>23</v>
      </c>
      <c r="I8" s="109" t="s">
        <v>23</v>
      </c>
      <c r="J8" s="108" t="s">
        <v>23</v>
      </c>
      <c r="K8" s="108" t="s">
        <v>23</v>
      </c>
      <c r="L8" s="108" t="s">
        <v>23</v>
      </c>
      <c r="M8" s="108" t="s">
        <v>23</v>
      </c>
      <c r="N8" s="108" t="s">
        <v>23</v>
      </c>
      <c r="O8" s="108" t="s">
        <v>23</v>
      </c>
      <c r="P8" s="109" t="s">
        <v>23</v>
      </c>
    </row>
    <row r="9" spans="1:16" s="19" customFormat="1" x14ac:dyDescent="0.3">
      <c r="A9" s="110"/>
      <c r="B9" s="111"/>
      <c r="C9" s="101"/>
      <c r="D9" s="101"/>
      <c r="E9" s="101"/>
      <c r="F9" s="101"/>
      <c r="G9" s="101"/>
      <c r="H9" s="112"/>
      <c r="I9" s="32"/>
      <c r="J9" s="5"/>
      <c r="K9" s="6"/>
      <c r="L9" s="6"/>
    </row>
    <row r="10" spans="1:16" s="30" customFormat="1" ht="18.75" customHeight="1" x14ac:dyDescent="0.3">
      <c r="A10" s="209"/>
      <c r="B10" s="209"/>
      <c r="C10" s="209"/>
      <c r="D10" s="209"/>
      <c r="E10" s="209"/>
      <c r="F10" s="209"/>
      <c r="G10" s="209"/>
      <c r="H10" s="28"/>
      <c r="I10" s="29"/>
    </row>
    <row r="11" spans="1:16" s="30" customFormat="1" ht="41.25" customHeight="1" x14ac:dyDescent="0.3">
      <c r="A11" s="209"/>
      <c r="B11" s="209"/>
      <c r="C11" s="209"/>
      <c r="D11" s="209"/>
      <c r="E11" s="209"/>
      <c r="F11" s="209"/>
      <c r="G11" s="209"/>
      <c r="H11" s="28"/>
      <c r="I11" s="29"/>
    </row>
    <row r="12" spans="1:16" s="30" customFormat="1" ht="38.25" customHeight="1" x14ac:dyDescent="0.3">
      <c r="A12" s="209"/>
      <c r="B12" s="209"/>
      <c r="C12" s="209"/>
      <c r="D12" s="209"/>
      <c r="E12" s="209"/>
      <c r="F12" s="209"/>
      <c r="G12" s="209"/>
      <c r="H12" s="113"/>
      <c r="I12" s="29"/>
    </row>
    <row r="13" spans="1:16" s="30" customFormat="1" ht="18.75" customHeight="1" x14ac:dyDescent="0.3">
      <c r="A13" s="210"/>
      <c r="B13" s="210"/>
      <c r="C13" s="210"/>
      <c r="D13" s="210"/>
      <c r="E13" s="210"/>
      <c r="F13" s="210"/>
      <c r="G13" s="210"/>
      <c r="H13" s="28"/>
      <c r="I13" s="29"/>
    </row>
    <row r="14" spans="1:16" s="30" customFormat="1" ht="217.5" customHeight="1" x14ac:dyDescent="0.3">
      <c r="A14" s="207"/>
      <c r="B14" s="211"/>
      <c r="C14" s="211"/>
      <c r="D14" s="211"/>
      <c r="E14" s="211"/>
      <c r="F14" s="211"/>
      <c r="G14" s="211"/>
      <c r="H14" s="28"/>
      <c r="I14" s="29"/>
    </row>
    <row r="15" spans="1:16" ht="53.25" customHeight="1" x14ac:dyDescent="0.3">
      <c r="A15" s="207"/>
      <c r="B15" s="208"/>
      <c r="C15" s="208"/>
      <c r="D15" s="208"/>
      <c r="E15" s="208"/>
      <c r="F15" s="208"/>
      <c r="G15" s="208"/>
    </row>
    <row r="16" spans="1:16" x14ac:dyDescent="0.3">
      <c r="A16" s="175"/>
      <c r="B16" s="175"/>
      <c r="C16" s="175"/>
      <c r="D16" s="175"/>
      <c r="E16" s="175"/>
      <c r="F16" s="175"/>
      <c r="G16" s="175"/>
    </row>
    <row r="17" spans="2:2" x14ac:dyDescent="0.3">
      <c r="B17" s="113"/>
    </row>
    <row r="21" spans="2:2" x14ac:dyDescent="0.3">
      <c r="B21" s="113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10" zoomScale="80" zoomScaleNormal="80" zoomScaleSheetLayoutView="70" workbookViewId="0">
      <selection activeCell="D10" sqref="D10"/>
    </sheetView>
  </sheetViews>
  <sheetFormatPr defaultColWidth="9" defaultRowHeight="15.6" x14ac:dyDescent="0.3"/>
  <cols>
    <col min="1" max="1" width="11" style="88" customWidth="1"/>
    <col min="2" max="2" width="26.3984375" style="90" customWidth="1"/>
    <col min="3" max="3" width="14" style="89" customWidth="1"/>
    <col min="4" max="4" width="23.5" style="90" customWidth="1"/>
    <col min="5" max="5" width="13.59765625" style="89" customWidth="1"/>
    <col min="6" max="6" width="10.8984375" style="89" customWidth="1"/>
    <col min="7" max="7" width="13.8984375" style="86" customWidth="1"/>
    <col min="8" max="8" width="16.69921875" style="86" customWidth="1"/>
    <col min="9" max="9" width="15.09765625" style="87" customWidth="1"/>
    <col min="10" max="10" width="14" style="71" customWidth="1"/>
    <col min="11" max="11" width="23.59765625" style="71" customWidth="1"/>
    <col min="12" max="12" width="13.5" style="71" customWidth="1"/>
    <col min="13" max="13" width="10.8984375" style="71" customWidth="1"/>
    <col min="14" max="14" width="13.8984375" style="71" customWidth="1"/>
    <col min="15" max="15" width="16.69921875" style="71" customWidth="1"/>
    <col min="16" max="16" width="15.09765625" style="71" customWidth="1"/>
    <col min="17" max="16384" width="9" style="71"/>
  </cols>
  <sheetData>
    <row r="1" spans="1:16" x14ac:dyDescent="0.3">
      <c r="G1" s="95"/>
      <c r="H1" s="95"/>
    </row>
    <row r="2" spans="1:16" ht="15.75" customHeight="1" x14ac:dyDescent="0.3">
      <c r="A2" s="212" t="s">
        <v>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customHeight="1" x14ac:dyDescent="0.3">
      <c r="A3" s="214" t="s">
        <v>8</v>
      </c>
      <c r="B3" s="215" t="s">
        <v>9</v>
      </c>
      <c r="C3" s="216" t="s">
        <v>10</v>
      </c>
      <c r="D3" s="216"/>
      <c r="E3" s="216"/>
      <c r="F3" s="216"/>
      <c r="G3" s="216"/>
      <c r="H3" s="216"/>
      <c r="I3" s="216"/>
      <c r="J3" s="216" t="s">
        <v>11</v>
      </c>
      <c r="K3" s="216"/>
      <c r="L3" s="216"/>
      <c r="M3" s="216"/>
      <c r="N3" s="216"/>
      <c r="O3" s="216"/>
      <c r="P3" s="216"/>
    </row>
    <row r="4" spans="1:16" ht="45" customHeight="1" x14ac:dyDescent="0.3">
      <c r="A4" s="214"/>
      <c r="B4" s="215"/>
      <c r="C4" s="217" t="s">
        <v>12</v>
      </c>
      <c r="D4" s="218"/>
      <c r="E4" s="218"/>
      <c r="F4" s="218"/>
      <c r="G4" s="218"/>
      <c r="H4" s="218"/>
      <c r="I4" s="219"/>
      <c r="J4" s="220" t="s">
        <v>68</v>
      </c>
      <c r="K4" s="218"/>
      <c r="L4" s="218"/>
      <c r="M4" s="218"/>
      <c r="N4" s="218"/>
      <c r="O4" s="218"/>
      <c r="P4" s="219"/>
    </row>
    <row r="5" spans="1:16" ht="33.75" customHeight="1" x14ac:dyDescent="0.3">
      <c r="A5" s="214"/>
      <c r="B5" s="215"/>
      <c r="C5" s="215" t="s">
        <v>13</v>
      </c>
      <c r="D5" s="215"/>
      <c r="E5" s="215"/>
      <c r="F5" s="215"/>
      <c r="G5" s="215" t="s">
        <v>14</v>
      </c>
      <c r="H5" s="221"/>
      <c r="I5" s="221"/>
      <c r="J5" s="215" t="s">
        <v>13</v>
      </c>
      <c r="K5" s="215"/>
      <c r="L5" s="215"/>
      <c r="M5" s="215"/>
      <c r="N5" s="215" t="s">
        <v>14</v>
      </c>
      <c r="O5" s="221"/>
      <c r="P5" s="221"/>
    </row>
    <row r="6" spans="1:16" s="74" customFormat="1" ht="62.4" x14ac:dyDescent="0.3">
      <c r="A6" s="214"/>
      <c r="B6" s="215"/>
      <c r="C6" s="72" t="s">
        <v>15</v>
      </c>
      <c r="D6" s="72" t="s">
        <v>16</v>
      </c>
      <c r="E6" s="72" t="s">
        <v>17</v>
      </c>
      <c r="F6" s="72" t="s">
        <v>18</v>
      </c>
      <c r="G6" s="72" t="s">
        <v>19</v>
      </c>
      <c r="H6" s="72" t="s">
        <v>20</v>
      </c>
      <c r="I6" s="73" t="s">
        <v>21</v>
      </c>
      <c r="J6" s="72" t="s">
        <v>15</v>
      </c>
      <c r="K6" s="72" t="s">
        <v>16</v>
      </c>
      <c r="L6" s="72" t="s">
        <v>17</v>
      </c>
      <c r="M6" s="72" t="s">
        <v>18</v>
      </c>
      <c r="N6" s="72" t="s">
        <v>19</v>
      </c>
      <c r="O6" s="72" t="s">
        <v>22</v>
      </c>
      <c r="P6" s="73" t="s">
        <v>21</v>
      </c>
    </row>
    <row r="7" spans="1:16" s="76" customFormat="1" x14ac:dyDescent="0.3">
      <c r="A7" s="75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73">
        <v>9</v>
      </c>
      <c r="J7" s="96">
        <v>10</v>
      </c>
      <c r="K7" s="73">
        <v>11</v>
      </c>
      <c r="L7" s="96">
        <v>12</v>
      </c>
      <c r="M7" s="73">
        <v>13</v>
      </c>
      <c r="N7" s="96">
        <v>14</v>
      </c>
      <c r="O7" s="73">
        <v>15</v>
      </c>
      <c r="P7" s="96">
        <v>16</v>
      </c>
    </row>
    <row r="8" spans="1:16" s="123" customFormat="1" ht="38.25" customHeight="1" x14ac:dyDescent="0.3">
      <c r="A8" s="163">
        <v>1</v>
      </c>
      <c r="B8" s="146" t="s">
        <v>91</v>
      </c>
      <c r="C8" s="166" t="s">
        <v>23</v>
      </c>
      <c r="D8" s="166" t="s">
        <v>23</v>
      </c>
      <c r="E8" s="166" t="s">
        <v>23</v>
      </c>
      <c r="F8" s="166" t="s">
        <v>23</v>
      </c>
      <c r="G8" s="166" t="s">
        <v>23</v>
      </c>
      <c r="H8" s="166" t="s">
        <v>23</v>
      </c>
      <c r="I8" s="164" t="s">
        <v>23</v>
      </c>
      <c r="J8" s="164" t="s">
        <v>23</v>
      </c>
      <c r="K8" s="164" t="s">
        <v>23</v>
      </c>
      <c r="L8" s="164" t="s">
        <v>23</v>
      </c>
      <c r="M8" s="164" t="s">
        <v>23</v>
      </c>
      <c r="N8" s="164" t="s">
        <v>23</v>
      </c>
      <c r="O8" s="164" t="s">
        <v>23</v>
      </c>
      <c r="P8" s="164" t="s">
        <v>23</v>
      </c>
    </row>
    <row r="9" spans="1:16" s="132" customFormat="1" ht="32.25" customHeight="1" x14ac:dyDescent="0.3">
      <c r="A9" s="129" t="s">
        <v>44</v>
      </c>
      <c r="B9" s="167" t="s">
        <v>90</v>
      </c>
      <c r="C9" s="130">
        <v>10</v>
      </c>
      <c r="D9" s="131" t="s">
        <v>112</v>
      </c>
      <c r="E9" s="130">
        <v>1</v>
      </c>
      <c r="F9" s="131" t="s">
        <v>89</v>
      </c>
      <c r="G9" s="131" t="s">
        <v>98</v>
      </c>
      <c r="H9" s="130">
        <v>7596</v>
      </c>
      <c r="I9" s="130">
        <f>E9*H9</f>
        <v>7596</v>
      </c>
      <c r="J9" s="131" t="s">
        <v>23</v>
      </c>
      <c r="K9" s="131" t="s">
        <v>23</v>
      </c>
      <c r="L9" s="131" t="s">
        <v>23</v>
      </c>
      <c r="M9" s="131" t="s">
        <v>23</v>
      </c>
      <c r="N9" s="131" t="s">
        <v>23</v>
      </c>
      <c r="O9" s="131" t="s">
        <v>23</v>
      </c>
      <c r="P9" s="131" t="s">
        <v>23</v>
      </c>
    </row>
    <row r="10" spans="1:16" s="90" customFormat="1" ht="33" customHeight="1" x14ac:dyDescent="0.3">
      <c r="A10" s="163">
        <v>2</v>
      </c>
      <c r="B10" s="146" t="s">
        <v>59</v>
      </c>
      <c r="C10" s="164" t="s">
        <v>23</v>
      </c>
      <c r="D10" s="164" t="s">
        <v>23</v>
      </c>
      <c r="E10" s="164" t="s">
        <v>23</v>
      </c>
      <c r="F10" s="164" t="s">
        <v>23</v>
      </c>
      <c r="G10" s="164" t="s">
        <v>23</v>
      </c>
      <c r="H10" s="164" t="s">
        <v>23</v>
      </c>
      <c r="I10" s="164" t="s">
        <v>23</v>
      </c>
      <c r="J10" s="164" t="s">
        <v>23</v>
      </c>
      <c r="K10" s="164" t="s">
        <v>23</v>
      </c>
      <c r="L10" s="164" t="s">
        <v>23</v>
      </c>
      <c r="M10" s="164" t="s">
        <v>23</v>
      </c>
      <c r="N10" s="164" t="s">
        <v>23</v>
      </c>
      <c r="O10" s="164" t="s">
        <v>23</v>
      </c>
      <c r="P10" s="164" t="s">
        <v>23</v>
      </c>
    </row>
    <row r="11" spans="1:16" s="90" customFormat="1" ht="33.75" customHeight="1" x14ac:dyDescent="0.3">
      <c r="A11" s="145" t="s">
        <v>47</v>
      </c>
      <c r="B11" s="146" t="s">
        <v>92</v>
      </c>
      <c r="C11" s="164" t="s">
        <v>23</v>
      </c>
      <c r="D11" s="164" t="s">
        <v>23</v>
      </c>
      <c r="E11" s="164" t="s">
        <v>23</v>
      </c>
      <c r="F11" s="164" t="s">
        <v>23</v>
      </c>
      <c r="G11" s="164" t="s">
        <v>23</v>
      </c>
      <c r="H11" s="164" t="s">
        <v>23</v>
      </c>
      <c r="I11" s="164" t="s">
        <v>23</v>
      </c>
      <c r="J11" s="166" t="s">
        <v>23</v>
      </c>
      <c r="K11" s="164" t="s">
        <v>23</v>
      </c>
      <c r="L11" s="164" t="s">
        <v>23</v>
      </c>
      <c r="M11" s="164" t="s">
        <v>23</v>
      </c>
      <c r="N11" s="164" t="s">
        <v>23</v>
      </c>
      <c r="O11" s="164" t="s">
        <v>23</v>
      </c>
      <c r="P11" s="164" t="s">
        <v>23</v>
      </c>
    </row>
    <row r="12" spans="1:16" s="90" customFormat="1" ht="50.25" customHeight="1" x14ac:dyDescent="0.3">
      <c r="A12" s="145" t="s">
        <v>29</v>
      </c>
      <c r="B12" s="146" t="s">
        <v>67</v>
      </c>
      <c r="C12" s="164" t="s">
        <v>23</v>
      </c>
      <c r="D12" s="164" t="s">
        <v>23</v>
      </c>
      <c r="E12" s="164" t="s">
        <v>23</v>
      </c>
      <c r="F12" s="164" t="s">
        <v>23</v>
      </c>
      <c r="G12" s="164" t="s">
        <v>23</v>
      </c>
      <c r="H12" s="164" t="s">
        <v>23</v>
      </c>
      <c r="I12" s="164" t="s">
        <v>23</v>
      </c>
      <c r="J12" s="164" t="s">
        <v>23</v>
      </c>
      <c r="K12" s="164" t="s">
        <v>23</v>
      </c>
      <c r="L12" s="164" t="s">
        <v>23</v>
      </c>
      <c r="M12" s="164" t="s">
        <v>23</v>
      </c>
      <c r="N12" s="164" t="s">
        <v>23</v>
      </c>
      <c r="O12" s="164" t="s">
        <v>23</v>
      </c>
      <c r="P12" s="147" t="s">
        <v>23</v>
      </c>
    </row>
    <row r="13" spans="1:16" s="90" customFormat="1" ht="68.25" customHeight="1" x14ac:dyDescent="0.3">
      <c r="A13" s="143" t="s">
        <v>65</v>
      </c>
      <c r="B13" s="167" t="s">
        <v>90</v>
      </c>
      <c r="C13" s="130">
        <v>10</v>
      </c>
      <c r="D13" s="131" t="s">
        <v>107</v>
      </c>
      <c r="E13" s="130">
        <f>I9</f>
        <v>7596</v>
      </c>
      <c r="F13" s="131" t="s">
        <v>66</v>
      </c>
      <c r="G13" s="148" t="s">
        <v>108</v>
      </c>
      <c r="H13" s="130">
        <v>500</v>
      </c>
      <c r="I13" s="130">
        <f>H13</f>
        <v>500</v>
      </c>
      <c r="J13" s="131" t="s">
        <v>23</v>
      </c>
      <c r="K13" s="131" t="s">
        <v>23</v>
      </c>
      <c r="L13" s="131" t="s">
        <v>23</v>
      </c>
      <c r="M13" s="131" t="s">
        <v>23</v>
      </c>
      <c r="N13" s="131" t="s">
        <v>23</v>
      </c>
      <c r="O13" s="131" t="s">
        <v>23</v>
      </c>
      <c r="P13" s="131" t="s">
        <v>23</v>
      </c>
    </row>
    <row r="14" spans="1:16" s="90" customFormat="1" ht="68.25" customHeight="1" x14ac:dyDescent="0.3">
      <c r="A14" s="145" t="s">
        <v>31</v>
      </c>
      <c r="B14" s="169" t="s">
        <v>93</v>
      </c>
      <c r="C14" s="164" t="s">
        <v>23</v>
      </c>
      <c r="D14" s="164" t="s">
        <v>23</v>
      </c>
      <c r="E14" s="164" t="s">
        <v>23</v>
      </c>
      <c r="F14" s="164" t="s">
        <v>23</v>
      </c>
      <c r="G14" s="164" t="s">
        <v>23</v>
      </c>
      <c r="H14" s="164" t="s">
        <v>23</v>
      </c>
      <c r="I14" s="164" t="s">
        <v>23</v>
      </c>
      <c r="J14" s="164" t="s">
        <v>23</v>
      </c>
      <c r="K14" s="164" t="s">
        <v>23</v>
      </c>
      <c r="L14" s="164" t="s">
        <v>23</v>
      </c>
      <c r="M14" s="164" t="s">
        <v>23</v>
      </c>
      <c r="N14" s="164" t="s">
        <v>23</v>
      </c>
      <c r="O14" s="164" t="s">
        <v>23</v>
      </c>
      <c r="P14" s="147" t="s">
        <v>23</v>
      </c>
    </row>
    <row r="15" spans="1:16" s="90" customFormat="1" ht="68.25" customHeight="1" x14ac:dyDescent="0.3">
      <c r="A15" s="143" t="s">
        <v>94</v>
      </c>
      <c r="B15" s="167" t="s">
        <v>90</v>
      </c>
      <c r="C15" s="130">
        <v>0.4</v>
      </c>
      <c r="D15" s="131" t="s">
        <v>111</v>
      </c>
      <c r="E15" s="130">
        <v>8</v>
      </c>
      <c r="F15" s="131" t="s">
        <v>97</v>
      </c>
      <c r="G15" s="168" t="s">
        <v>110</v>
      </c>
      <c r="H15" s="130">
        <v>28</v>
      </c>
      <c r="I15" s="130">
        <f>E15*H15</f>
        <v>224</v>
      </c>
      <c r="J15" s="131" t="s">
        <v>23</v>
      </c>
      <c r="K15" s="131" t="s">
        <v>23</v>
      </c>
      <c r="L15" s="131" t="s">
        <v>23</v>
      </c>
      <c r="M15" s="131" t="s">
        <v>23</v>
      </c>
      <c r="N15" s="131" t="s">
        <v>23</v>
      </c>
      <c r="O15" s="131" t="s">
        <v>23</v>
      </c>
      <c r="P15" s="131" t="s">
        <v>23</v>
      </c>
    </row>
    <row r="16" spans="1:16" s="90" customFormat="1" ht="68.25" customHeight="1" x14ac:dyDescent="0.3">
      <c r="A16" s="143" t="s">
        <v>95</v>
      </c>
      <c r="B16" s="167" t="s">
        <v>90</v>
      </c>
      <c r="C16" s="130">
        <v>10</v>
      </c>
      <c r="D16" s="131" t="s">
        <v>23</v>
      </c>
      <c r="E16" s="130">
        <v>1</v>
      </c>
      <c r="F16" s="131" t="s">
        <v>89</v>
      </c>
      <c r="G16" s="168" t="s">
        <v>96</v>
      </c>
      <c r="H16" s="130">
        <v>189</v>
      </c>
      <c r="I16" s="130">
        <f>H16*E16</f>
        <v>189</v>
      </c>
      <c r="J16" s="131" t="s">
        <v>23</v>
      </c>
      <c r="K16" s="131" t="s">
        <v>23</v>
      </c>
      <c r="L16" s="131" t="s">
        <v>23</v>
      </c>
      <c r="M16" s="131" t="s">
        <v>23</v>
      </c>
      <c r="N16" s="131" t="s">
        <v>23</v>
      </c>
      <c r="O16" s="131" t="s">
        <v>23</v>
      </c>
      <c r="P16" s="131" t="s">
        <v>23</v>
      </c>
    </row>
    <row r="17" spans="1:16" s="132" customFormat="1" ht="55.5" customHeight="1" x14ac:dyDescent="0.3">
      <c r="A17" s="163"/>
      <c r="B17" s="146" t="s">
        <v>53</v>
      </c>
      <c r="C17" s="164" t="s">
        <v>23</v>
      </c>
      <c r="D17" s="164" t="s">
        <v>23</v>
      </c>
      <c r="E17" s="164" t="s">
        <v>23</v>
      </c>
      <c r="F17" s="164" t="s">
        <v>23</v>
      </c>
      <c r="G17" s="164" t="s">
        <v>23</v>
      </c>
      <c r="H17" s="164" t="s">
        <v>23</v>
      </c>
      <c r="I17" s="170">
        <f>SUM(I15:I16,I13,I9)</f>
        <v>8509</v>
      </c>
      <c r="J17" s="164" t="s">
        <v>23</v>
      </c>
      <c r="K17" s="164" t="s">
        <v>23</v>
      </c>
      <c r="L17" s="164" t="s">
        <v>23</v>
      </c>
      <c r="M17" s="164" t="s">
        <v>23</v>
      </c>
      <c r="N17" s="164" t="s">
        <v>23</v>
      </c>
      <c r="O17" s="164" t="s">
        <v>23</v>
      </c>
      <c r="P17" s="165" t="s">
        <v>23</v>
      </c>
    </row>
    <row r="18" spans="1:16" ht="15.75" customHeight="1" x14ac:dyDescent="0.3">
      <c r="A18" s="77"/>
      <c r="B18" s="78"/>
      <c r="C18" s="79"/>
      <c r="D18" s="80"/>
      <c r="E18" s="80"/>
      <c r="F18" s="80"/>
      <c r="G18" s="81"/>
      <c r="H18" s="81"/>
      <c r="I18" s="82"/>
      <c r="J18" s="83"/>
      <c r="K18" s="83"/>
    </row>
    <row r="19" spans="1:16" s="84" customFormat="1" ht="18.75" customHeight="1" x14ac:dyDescent="0.3">
      <c r="A19" s="225"/>
      <c r="B19" s="225"/>
      <c r="C19" s="225"/>
      <c r="D19" s="225"/>
      <c r="E19" s="225"/>
      <c r="F19" s="225"/>
      <c r="G19" s="225"/>
      <c r="H19" s="81"/>
      <c r="I19" s="82"/>
    </row>
    <row r="20" spans="1:16" s="84" customFormat="1" ht="41.25" customHeight="1" x14ac:dyDescent="0.3">
      <c r="A20" s="225"/>
      <c r="B20" s="225"/>
      <c r="C20" s="225"/>
      <c r="D20" s="225"/>
      <c r="E20" s="225"/>
      <c r="F20" s="225"/>
      <c r="G20" s="225"/>
      <c r="H20" s="81"/>
      <c r="I20" s="82"/>
    </row>
    <row r="21" spans="1:16" s="84" customFormat="1" ht="38.25" customHeight="1" x14ac:dyDescent="0.3">
      <c r="A21" s="225"/>
      <c r="B21" s="225"/>
      <c r="C21" s="225"/>
      <c r="D21" s="225"/>
      <c r="E21" s="225"/>
      <c r="F21" s="225"/>
      <c r="G21" s="225"/>
      <c r="H21" s="85"/>
      <c r="I21" s="82"/>
    </row>
    <row r="22" spans="1:16" s="84" customFormat="1" ht="18.75" customHeight="1" x14ac:dyDescent="0.3">
      <c r="A22" s="226"/>
      <c r="B22" s="226"/>
      <c r="C22" s="226"/>
      <c r="D22" s="226"/>
      <c r="E22" s="226"/>
      <c r="F22" s="226"/>
      <c r="G22" s="226"/>
      <c r="H22" s="81"/>
      <c r="I22" s="82"/>
    </row>
    <row r="23" spans="1:16" s="84" customFormat="1" ht="217.5" customHeight="1" x14ac:dyDescent="0.3">
      <c r="A23" s="222"/>
      <c r="B23" s="227"/>
      <c r="C23" s="227"/>
      <c r="D23" s="227"/>
      <c r="E23" s="227"/>
      <c r="F23" s="227"/>
      <c r="G23" s="227"/>
      <c r="H23" s="81"/>
      <c r="I23" s="82"/>
    </row>
    <row r="24" spans="1:16" ht="53.25" customHeight="1" x14ac:dyDescent="0.3">
      <c r="A24" s="222"/>
      <c r="B24" s="223"/>
      <c r="C24" s="223"/>
      <c r="D24" s="223"/>
      <c r="E24" s="223"/>
      <c r="F24" s="223"/>
      <c r="G24" s="223"/>
    </row>
    <row r="25" spans="1:16" x14ac:dyDescent="0.3">
      <c r="A25" s="224"/>
      <c r="B25" s="224"/>
      <c r="C25" s="224"/>
      <c r="D25" s="224"/>
      <c r="E25" s="224"/>
      <c r="F25" s="224"/>
      <c r="G25" s="224"/>
    </row>
    <row r="26" spans="1:16" x14ac:dyDescent="0.3">
      <c r="B26" s="85"/>
    </row>
    <row r="30" spans="1:16" x14ac:dyDescent="0.3">
      <c r="B30" s="85"/>
    </row>
  </sheetData>
  <mergeCells count="18">
    <mergeCell ref="A24:G24"/>
    <mergeCell ref="A25:G25"/>
    <mergeCell ref="N5:P5"/>
    <mergeCell ref="A19:G19"/>
    <mergeCell ref="A20:G20"/>
    <mergeCell ref="A21:G21"/>
    <mergeCell ref="A22:G22"/>
    <mergeCell ref="A23:G23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D28" sqref="A25:D28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94" customWidth="1"/>
    <col min="8" max="8" width="16.69921875" style="9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customHeight="1" x14ac:dyDescent="0.3">
      <c r="A2" s="203" t="s">
        <v>8</v>
      </c>
      <c r="B2" s="204" t="s">
        <v>9</v>
      </c>
      <c r="C2" s="205" t="s">
        <v>10</v>
      </c>
      <c r="D2" s="205"/>
      <c r="E2" s="205"/>
      <c r="F2" s="205"/>
      <c r="G2" s="205"/>
      <c r="H2" s="205"/>
      <c r="I2" s="205"/>
      <c r="J2" s="205" t="s">
        <v>11</v>
      </c>
      <c r="K2" s="205"/>
      <c r="L2" s="205"/>
      <c r="M2" s="205"/>
      <c r="N2" s="205"/>
      <c r="O2" s="205"/>
      <c r="P2" s="205"/>
    </row>
    <row r="3" spans="1:16" ht="41.25" customHeight="1" x14ac:dyDescent="0.3">
      <c r="A3" s="203"/>
      <c r="B3" s="204"/>
      <c r="C3" s="228" t="s">
        <v>12</v>
      </c>
      <c r="D3" s="229"/>
      <c r="E3" s="229"/>
      <c r="F3" s="229"/>
      <c r="G3" s="229"/>
      <c r="H3" s="229"/>
      <c r="I3" s="230"/>
      <c r="J3" s="228" t="s">
        <v>12</v>
      </c>
      <c r="K3" s="229"/>
      <c r="L3" s="229"/>
      <c r="M3" s="229"/>
      <c r="N3" s="229"/>
      <c r="O3" s="229"/>
      <c r="P3" s="230"/>
    </row>
    <row r="4" spans="1:16" ht="33.75" customHeight="1" x14ac:dyDescent="0.3">
      <c r="A4" s="203"/>
      <c r="B4" s="204"/>
      <c r="C4" s="204" t="s">
        <v>13</v>
      </c>
      <c r="D4" s="204"/>
      <c r="E4" s="204"/>
      <c r="F4" s="204"/>
      <c r="G4" s="204" t="s">
        <v>14</v>
      </c>
      <c r="H4" s="206"/>
      <c r="I4" s="206"/>
      <c r="J4" s="204" t="s">
        <v>13</v>
      </c>
      <c r="K4" s="204"/>
      <c r="L4" s="204"/>
      <c r="M4" s="204"/>
      <c r="N4" s="204" t="s">
        <v>14</v>
      </c>
      <c r="O4" s="206"/>
      <c r="P4" s="206"/>
    </row>
    <row r="5" spans="1:16" s="26" customFormat="1" ht="62.4" x14ac:dyDescent="0.3">
      <c r="A5" s="203"/>
      <c r="B5" s="204"/>
      <c r="C5" s="104" t="s">
        <v>15</v>
      </c>
      <c r="D5" s="104" t="s">
        <v>16</v>
      </c>
      <c r="E5" s="104" t="s">
        <v>17</v>
      </c>
      <c r="F5" s="104" t="s">
        <v>18</v>
      </c>
      <c r="G5" s="104" t="s">
        <v>19</v>
      </c>
      <c r="H5" s="104" t="s">
        <v>20</v>
      </c>
      <c r="I5" s="105" t="s">
        <v>21</v>
      </c>
      <c r="J5" s="104" t="s">
        <v>15</v>
      </c>
      <c r="K5" s="104" t="s">
        <v>16</v>
      </c>
      <c r="L5" s="104" t="s">
        <v>17</v>
      </c>
      <c r="M5" s="104" t="s">
        <v>18</v>
      </c>
      <c r="N5" s="104" t="s">
        <v>19</v>
      </c>
      <c r="O5" s="104" t="s">
        <v>22</v>
      </c>
      <c r="P5" s="105" t="s">
        <v>21</v>
      </c>
    </row>
    <row r="6" spans="1:16" s="25" customFormat="1" x14ac:dyDescent="0.3">
      <c r="A6" s="117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5">
        <v>9</v>
      </c>
      <c r="J6" s="104">
        <v>10</v>
      </c>
      <c r="K6" s="105">
        <v>11</v>
      </c>
      <c r="L6" s="104">
        <v>12</v>
      </c>
      <c r="M6" s="105">
        <v>13</v>
      </c>
      <c r="N6" s="104">
        <v>14</v>
      </c>
      <c r="O6" s="105">
        <v>15</v>
      </c>
      <c r="P6" s="104">
        <v>16</v>
      </c>
    </row>
    <row r="7" spans="1:16" s="19" customFormat="1" ht="51" customHeight="1" x14ac:dyDescent="0.3">
      <c r="A7" s="108" t="s">
        <v>23</v>
      </c>
      <c r="B7" s="108" t="s">
        <v>23</v>
      </c>
      <c r="C7" s="108" t="s">
        <v>23</v>
      </c>
      <c r="D7" s="108" t="s">
        <v>23</v>
      </c>
      <c r="E7" s="108" t="s">
        <v>23</v>
      </c>
      <c r="F7" s="108" t="s">
        <v>23</v>
      </c>
      <c r="G7" s="108" t="s">
        <v>23</v>
      </c>
      <c r="H7" s="108" t="s">
        <v>23</v>
      </c>
      <c r="I7" s="108"/>
      <c r="J7" s="108" t="s">
        <v>23</v>
      </c>
      <c r="K7" s="108" t="s">
        <v>23</v>
      </c>
      <c r="L7" s="108" t="s">
        <v>23</v>
      </c>
      <c r="M7" s="108" t="s">
        <v>23</v>
      </c>
      <c r="N7" s="108" t="s">
        <v>23</v>
      </c>
      <c r="O7" s="108" t="s">
        <v>23</v>
      </c>
      <c r="P7" s="108"/>
    </row>
    <row r="8" spans="1:16" ht="15.75" customHeight="1" x14ac:dyDescent="0.3">
      <c r="A8" s="118"/>
      <c r="B8" s="119"/>
      <c r="C8" s="120"/>
      <c r="D8" s="121"/>
      <c r="E8" s="121"/>
      <c r="F8" s="121"/>
      <c r="G8" s="28"/>
      <c r="H8" s="28"/>
      <c r="I8" s="29"/>
      <c r="J8" s="122"/>
      <c r="K8" s="122"/>
    </row>
    <row r="9" spans="1:16" s="30" customFormat="1" ht="18.75" customHeight="1" x14ac:dyDescent="0.3">
      <c r="A9" s="209"/>
      <c r="B9" s="209"/>
      <c r="C9" s="209"/>
      <c r="D9" s="209"/>
      <c r="E9" s="209"/>
      <c r="F9" s="209"/>
      <c r="G9" s="209"/>
      <c r="H9" s="28"/>
      <c r="I9" s="29"/>
    </row>
    <row r="10" spans="1:16" s="30" customFormat="1" ht="41.25" customHeight="1" x14ac:dyDescent="0.3">
      <c r="A10" s="209"/>
      <c r="B10" s="209"/>
      <c r="C10" s="209"/>
      <c r="D10" s="209"/>
      <c r="E10" s="209"/>
      <c r="F10" s="209"/>
      <c r="G10" s="209"/>
      <c r="H10" s="28"/>
      <c r="I10" s="29"/>
    </row>
    <row r="11" spans="1:16" s="30" customFormat="1" ht="38.25" customHeight="1" x14ac:dyDescent="0.3">
      <c r="A11" s="209"/>
      <c r="B11" s="209"/>
      <c r="C11" s="209"/>
      <c r="D11" s="209"/>
      <c r="E11" s="209"/>
      <c r="F11" s="209"/>
      <c r="G11" s="209"/>
      <c r="H11" s="113"/>
      <c r="I11" s="29"/>
    </row>
    <row r="12" spans="1:16" s="30" customFormat="1" ht="18.75" customHeight="1" x14ac:dyDescent="0.3">
      <c r="A12" s="210"/>
      <c r="B12" s="210"/>
      <c r="C12" s="210"/>
      <c r="D12" s="210"/>
      <c r="E12" s="210"/>
      <c r="F12" s="210"/>
      <c r="G12" s="210"/>
      <c r="H12" s="28"/>
      <c r="I12" s="29"/>
    </row>
    <row r="13" spans="1:16" s="30" customFormat="1" ht="42" customHeight="1" x14ac:dyDescent="0.3">
      <c r="A13" s="207"/>
      <c r="B13" s="211"/>
      <c r="C13" s="211"/>
      <c r="D13" s="211"/>
      <c r="E13" s="211"/>
      <c r="F13" s="211"/>
      <c r="G13" s="211"/>
      <c r="H13" s="28"/>
      <c r="I13" s="29"/>
    </row>
    <row r="14" spans="1:16" ht="53.25" customHeight="1" x14ac:dyDescent="0.3">
      <c r="A14" s="207"/>
      <c r="B14" s="208"/>
      <c r="C14" s="208"/>
      <c r="D14" s="208"/>
      <c r="E14" s="208"/>
      <c r="F14" s="208"/>
      <c r="G14" s="208"/>
    </row>
    <row r="15" spans="1:16" x14ac:dyDescent="0.3">
      <c r="A15" s="175"/>
      <c r="B15" s="175"/>
      <c r="C15" s="175"/>
      <c r="D15" s="175"/>
      <c r="E15" s="175"/>
      <c r="F15" s="175"/>
      <c r="G15" s="175"/>
    </row>
    <row r="16" spans="1:16" x14ac:dyDescent="0.3">
      <c r="B16" s="113"/>
    </row>
    <row r="20" spans="1:16" s="3" customFormat="1" x14ac:dyDescent="0.3">
      <c r="A20" s="1"/>
      <c r="B20" s="113"/>
      <c r="D20" s="2"/>
      <c r="G20" s="94"/>
      <c r="H20" s="94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00B050"/>
    <outlinePr summaryBelow="0"/>
    <pageSetUpPr fitToPage="1"/>
  </sheetPr>
  <dimension ref="A1:P27"/>
  <sheetViews>
    <sheetView topLeftCell="A13" zoomScale="60" zoomScaleNormal="60" zoomScaleSheetLayoutView="70" workbookViewId="0">
      <selection activeCell="O17" sqref="O17:P17"/>
    </sheetView>
  </sheetViews>
  <sheetFormatPr defaultColWidth="9" defaultRowHeight="15.6" x14ac:dyDescent="0.3"/>
  <cols>
    <col min="1" max="1" width="5.3984375" style="48" customWidth="1"/>
    <col min="2" max="2" width="27.5" style="49" customWidth="1"/>
    <col min="3" max="3" width="14" style="50" customWidth="1"/>
    <col min="4" max="4" width="23.5" style="49" customWidth="1"/>
    <col min="5" max="5" width="13.59765625" style="50" customWidth="1"/>
    <col min="6" max="6" width="10.8984375" style="50" customWidth="1"/>
    <col min="7" max="7" width="13.8984375" style="51" customWidth="1"/>
    <col min="8" max="8" width="16.69921875" style="51" customWidth="1"/>
    <col min="9" max="9" width="15.09765625" style="52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6" ht="15.75" customHeight="1" x14ac:dyDescent="0.3">
      <c r="A1" s="35"/>
      <c r="B1" s="36"/>
      <c r="C1" s="37"/>
      <c r="D1" s="38"/>
      <c r="E1" s="38"/>
      <c r="F1" s="38"/>
      <c r="G1" s="39"/>
      <c r="H1" s="39"/>
      <c r="I1" s="40"/>
      <c r="J1" s="41"/>
      <c r="K1" s="41"/>
    </row>
    <row r="2" spans="1:16" ht="15.75" customHeight="1" x14ac:dyDescent="0.3">
      <c r="A2" s="238" t="s">
        <v>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5.75" customHeight="1" x14ac:dyDescent="0.3">
      <c r="A3" s="240" t="s">
        <v>8</v>
      </c>
      <c r="B3" s="234" t="s">
        <v>9</v>
      </c>
      <c r="C3" s="241" t="s">
        <v>10</v>
      </c>
      <c r="D3" s="241"/>
      <c r="E3" s="241"/>
      <c r="F3" s="241"/>
      <c r="G3" s="241"/>
      <c r="H3" s="241"/>
      <c r="I3" s="241"/>
      <c r="J3" s="241" t="s">
        <v>11</v>
      </c>
      <c r="K3" s="241"/>
      <c r="L3" s="241"/>
      <c r="M3" s="241"/>
      <c r="N3" s="241"/>
      <c r="O3" s="241"/>
      <c r="P3" s="241"/>
    </row>
    <row r="4" spans="1:16" ht="90.75" customHeight="1" x14ac:dyDescent="0.3">
      <c r="A4" s="240"/>
      <c r="B4" s="234"/>
      <c r="C4" s="234" t="s">
        <v>24</v>
      </c>
      <c r="D4" s="234"/>
      <c r="E4" s="234"/>
      <c r="F4" s="234"/>
      <c r="G4" s="234"/>
      <c r="H4" s="234"/>
      <c r="I4" s="234"/>
      <c r="J4" s="242" t="s">
        <v>79</v>
      </c>
      <c r="K4" s="243"/>
      <c r="L4" s="243"/>
      <c r="M4" s="243"/>
      <c r="N4" s="243"/>
      <c r="O4" s="243"/>
      <c r="P4" s="244"/>
    </row>
    <row r="5" spans="1:16" ht="33.75" customHeight="1" x14ac:dyDescent="0.3">
      <c r="A5" s="240"/>
      <c r="B5" s="234"/>
      <c r="C5" s="234" t="s">
        <v>13</v>
      </c>
      <c r="D5" s="234"/>
      <c r="E5" s="234"/>
      <c r="F5" s="234"/>
      <c r="G5" s="234" t="s">
        <v>14</v>
      </c>
      <c r="H5" s="234"/>
      <c r="I5" s="234"/>
      <c r="J5" s="234" t="s">
        <v>13</v>
      </c>
      <c r="K5" s="234"/>
      <c r="L5" s="234"/>
      <c r="M5" s="234"/>
      <c r="N5" s="234" t="s">
        <v>14</v>
      </c>
      <c r="O5" s="234"/>
      <c r="P5" s="234"/>
    </row>
    <row r="6" spans="1:16" s="45" customFormat="1" ht="62.4" x14ac:dyDescent="0.3">
      <c r="A6" s="240"/>
      <c r="B6" s="234"/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4" t="s">
        <v>21</v>
      </c>
      <c r="J6" s="43" t="s">
        <v>15</v>
      </c>
      <c r="K6" s="43" t="s">
        <v>16</v>
      </c>
      <c r="L6" s="43" t="s">
        <v>17</v>
      </c>
      <c r="M6" s="43" t="s">
        <v>18</v>
      </c>
      <c r="N6" s="43" t="s">
        <v>19</v>
      </c>
      <c r="O6" s="43" t="s">
        <v>22</v>
      </c>
      <c r="P6" s="44" t="s">
        <v>21</v>
      </c>
    </row>
    <row r="7" spans="1:16" s="47" customFormat="1" x14ac:dyDescent="0.3">
      <c r="A7" s="46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4">
        <v>9</v>
      </c>
      <c r="J7" s="43">
        <v>10</v>
      </c>
      <c r="K7" s="44">
        <v>11</v>
      </c>
      <c r="L7" s="43">
        <v>12</v>
      </c>
      <c r="M7" s="44">
        <v>13</v>
      </c>
      <c r="N7" s="43">
        <v>14</v>
      </c>
      <c r="O7" s="44">
        <v>15</v>
      </c>
      <c r="P7" s="43">
        <v>16</v>
      </c>
    </row>
    <row r="8" spans="1:16" s="47" customFormat="1" ht="38.4" customHeight="1" x14ac:dyDescent="0.3">
      <c r="A8" s="128" t="s">
        <v>54</v>
      </c>
      <c r="B8" s="127" t="s">
        <v>60</v>
      </c>
      <c r="C8" s="124" t="s">
        <v>23</v>
      </c>
      <c r="D8" s="124" t="s">
        <v>23</v>
      </c>
      <c r="E8" s="124" t="s">
        <v>23</v>
      </c>
      <c r="F8" s="124" t="s">
        <v>23</v>
      </c>
      <c r="G8" s="124" t="s">
        <v>23</v>
      </c>
      <c r="H8" s="124" t="s">
        <v>23</v>
      </c>
      <c r="I8" s="125" t="s">
        <v>23</v>
      </c>
      <c r="J8" s="124" t="s">
        <v>23</v>
      </c>
      <c r="K8" s="125" t="s">
        <v>23</v>
      </c>
      <c r="L8" s="124" t="s">
        <v>23</v>
      </c>
      <c r="M8" s="125" t="s">
        <v>23</v>
      </c>
      <c r="N8" s="124" t="s">
        <v>23</v>
      </c>
      <c r="O8" s="125" t="s">
        <v>23</v>
      </c>
      <c r="P8" s="124" t="s">
        <v>23</v>
      </c>
    </row>
    <row r="9" spans="1:16" s="135" customFormat="1" ht="99.75" customHeight="1" x14ac:dyDescent="0.3">
      <c r="A9" s="151" t="s">
        <v>55</v>
      </c>
      <c r="B9" s="162" t="s">
        <v>99</v>
      </c>
      <c r="C9" s="133">
        <v>10</v>
      </c>
      <c r="D9" s="162" t="s">
        <v>102</v>
      </c>
      <c r="E9" s="133">
        <v>0.05</v>
      </c>
      <c r="F9" s="134" t="s">
        <v>109</v>
      </c>
      <c r="G9" s="134" t="s">
        <v>87</v>
      </c>
      <c r="H9" s="142">
        <v>2274</v>
      </c>
      <c r="I9" s="155">
        <f>H9*E9</f>
        <v>113.7</v>
      </c>
      <c r="J9" s="134" t="s">
        <v>23</v>
      </c>
      <c r="K9" s="134" t="s">
        <v>23</v>
      </c>
      <c r="L9" s="134" t="s">
        <v>23</v>
      </c>
      <c r="M9" s="134" t="s">
        <v>23</v>
      </c>
      <c r="N9" s="134" t="s">
        <v>23</v>
      </c>
      <c r="O9" s="134" t="s">
        <v>23</v>
      </c>
      <c r="P9" s="134" t="s">
        <v>23</v>
      </c>
    </row>
    <row r="10" spans="1:16" s="135" customFormat="1" ht="99.75" customHeight="1" x14ac:dyDescent="0.3">
      <c r="A10" s="154" t="s">
        <v>71</v>
      </c>
      <c r="B10" s="162" t="s">
        <v>100</v>
      </c>
      <c r="C10" s="133">
        <v>10</v>
      </c>
      <c r="D10" s="162" t="s">
        <v>103</v>
      </c>
      <c r="E10" s="133">
        <v>0.05</v>
      </c>
      <c r="F10" s="134" t="s">
        <v>109</v>
      </c>
      <c r="G10" s="134" t="s">
        <v>87</v>
      </c>
      <c r="H10" s="142">
        <v>2274</v>
      </c>
      <c r="I10" s="155">
        <f>H10*E10</f>
        <v>113.7</v>
      </c>
      <c r="J10" s="134" t="s">
        <v>23</v>
      </c>
      <c r="K10" s="134" t="s">
        <v>23</v>
      </c>
      <c r="L10" s="134" t="s">
        <v>23</v>
      </c>
      <c r="M10" s="134" t="s">
        <v>23</v>
      </c>
      <c r="N10" s="134" t="s">
        <v>23</v>
      </c>
      <c r="O10" s="134" t="s">
        <v>23</v>
      </c>
      <c r="P10" s="134" t="s">
        <v>23</v>
      </c>
    </row>
    <row r="11" spans="1:16" s="135" customFormat="1" ht="99.75" customHeight="1" x14ac:dyDescent="0.3">
      <c r="A11" s="154" t="s">
        <v>86</v>
      </c>
      <c r="B11" s="162" t="s">
        <v>101</v>
      </c>
      <c r="C11" s="133">
        <v>10</v>
      </c>
      <c r="D11" s="162" t="s">
        <v>103</v>
      </c>
      <c r="E11" s="133">
        <v>0.05</v>
      </c>
      <c r="F11" s="134" t="s">
        <v>109</v>
      </c>
      <c r="G11" s="134" t="s">
        <v>87</v>
      </c>
      <c r="H11" s="142">
        <v>2274</v>
      </c>
      <c r="I11" s="155">
        <f>H11*E11</f>
        <v>113.7</v>
      </c>
      <c r="J11" s="134" t="s">
        <v>23</v>
      </c>
      <c r="K11" s="134" t="s">
        <v>23</v>
      </c>
      <c r="L11" s="134" t="s">
        <v>23</v>
      </c>
      <c r="M11" s="134" t="s">
        <v>23</v>
      </c>
      <c r="N11" s="134" t="s">
        <v>23</v>
      </c>
      <c r="O11" s="134" t="s">
        <v>23</v>
      </c>
      <c r="P11" s="134" t="s">
        <v>23</v>
      </c>
    </row>
    <row r="12" spans="1:16" s="47" customFormat="1" ht="54" customHeight="1" x14ac:dyDescent="0.3">
      <c r="A12" s="92" t="s">
        <v>46</v>
      </c>
      <c r="B12" s="144" t="s">
        <v>61</v>
      </c>
      <c r="C12" s="161" t="s">
        <v>23</v>
      </c>
      <c r="D12" s="161" t="s">
        <v>23</v>
      </c>
      <c r="E12" s="91" t="s">
        <v>23</v>
      </c>
      <c r="F12" s="91" t="s">
        <v>23</v>
      </c>
      <c r="G12" s="161" t="s">
        <v>23</v>
      </c>
      <c r="H12" s="161" t="s">
        <v>23</v>
      </c>
      <c r="I12" s="161" t="s">
        <v>23</v>
      </c>
      <c r="J12" s="97" t="s">
        <v>23</v>
      </c>
      <c r="K12" s="97" t="s">
        <v>23</v>
      </c>
      <c r="L12" s="91" t="s">
        <v>23</v>
      </c>
      <c r="M12" s="91" t="s">
        <v>23</v>
      </c>
      <c r="N12" s="97" t="s">
        <v>23</v>
      </c>
      <c r="O12" s="97" t="s">
        <v>23</v>
      </c>
      <c r="P12" s="97" t="s">
        <v>23</v>
      </c>
    </row>
    <row r="13" spans="1:16" s="135" customFormat="1" ht="102.75" customHeight="1" x14ac:dyDescent="0.3">
      <c r="A13" s="141" t="s">
        <v>56</v>
      </c>
      <c r="B13" s="162" t="s">
        <v>106</v>
      </c>
      <c r="C13" s="133">
        <v>10</v>
      </c>
      <c r="D13" s="171" t="s">
        <v>105</v>
      </c>
      <c r="E13" s="133">
        <v>0.05</v>
      </c>
      <c r="F13" s="134" t="s">
        <v>104</v>
      </c>
      <c r="G13" s="134" t="s">
        <v>88</v>
      </c>
      <c r="H13" s="133">
        <v>1428</v>
      </c>
      <c r="I13" s="155">
        <f>H13*E13</f>
        <v>71.400000000000006</v>
      </c>
      <c r="J13" s="133" t="s">
        <v>23</v>
      </c>
      <c r="K13" s="133" t="s">
        <v>23</v>
      </c>
      <c r="L13" s="134" t="s">
        <v>23</v>
      </c>
      <c r="M13" s="134" t="s">
        <v>23</v>
      </c>
      <c r="N13" s="133" t="s">
        <v>23</v>
      </c>
      <c r="O13" s="133" t="s">
        <v>23</v>
      </c>
      <c r="P13" s="133" t="s">
        <v>23</v>
      </c>
    </row>
    <row r="14" spans="1:16" s="47" customFormat="1" ht="58.5" customHeight="1" x14ac:dyDescent="0.3">
      <c r="A14" s="139" t="s">
        <v>47</v>
      </c>
      <c r="B14" s="140" t="s">
        <v>62</v>
      </c>
      <c r="C14" s="124" t="s">
        <v>23</v>
      </c>
      <c r="D14" s="124" t="s">
        <v>23</v>
      </c>
      <c r="E14" s="124" t="s">
        <v>23</v>
      </c>
      <c r="F14" s="126" t="s">
        <v>23</v>
      </c>
      <c r="G14" s="124" t="s">
        <v>23</v>
      </c>
      <c r="H14" s="124" t="s">
        <v>23</v>
      </c>
      <c r="I14" s="124" t="s">
        <v>23</v>
      </c>
      <c r="J14" s="124" t="s">
        <v>23</v>
      </c>
      <c r="K14" s="124" t="s">
        <v>23</v>
      </c>
      <c r="L14" s="124" t="s">
        <v>23</v>
      </c>
      <c r="M14" s="126" t="s">
        <v>23</v>
      </c>
      <c r="N14" s="124" t="s">
        <v>23</v>
      </c>
      <c r="O14" s="124" t="s">
        <v>23</v>
      </c>
      <c r="P14" s="124" t="s">
        <v>23</v>
      </c>
    </row>
    <row r="15" spans="1:16" s="135" customFormat="1" ht="106.5" customHeight="1" x14ac:dyDescent="0.3">
      <c r="A15" s="136" t="s">
        <v>57</v>
      </c>
      <c r="B15" s="137" t="str">
        <f>B13</f>
        <v>КЛ-10 кВ  ТП593-ТП584;           КЛ-10 кВ  РП38-ТП593;                     КЛ-10 кВ  ТП593-ТП553</v>
      </c>
      <c r="C15" s="138">
        <v>10</v>
      </c>
      <c r="D15" s="149" t="s">
        <v>23</v>
      </c>
      <c r="E15" s="138">
        <v>0.05</v>
      </c>
      <c r="F15" s="134" t="s">
        <v>104</v>
      </c>
      <c r="G15" s="138" t="s">
        <v>45</v>
      </c>
      <c r="H15" s="138">
        <v>611</v>
      </c>
      <c r="I15" s="156">
        <v>611</v>
      </c>
      <c r="J15" s="138" t="s">
        <v>23</v>
      </c>
      <c r="K15" s="138" t="s">
        <v>23</v>
      </c>
      <c r="L15" s="138" t="s">
        <v>23</v>
      </c>
      <c r="M15" s="149" t="s">
        <v>23</v>
      </c>
      <c r="N15" s="138" t="s">
        <v>23</v>
      </c>
      <c r="O15" s="138" t="s">
        <v>23</v>
      </c>
      <c r="P15" s="138" t="s">
        <v>23</v>
      </c>
    </row>
    <row r="16" spans="1:16" s="135" customFormat="1" ht="57.75" customHeight="1" x14ac:dyDescent="0.3">
      <c r="A16" s="139" t="s">
        <v>29</v>
      </c>
      <c r="B16" s="140" t="s">
        <v>69</v>
      </c>
      <c r="C16" s="124" t="s">
        <v>23</v>
      </c>
      <c r="D16" s="124" t="s">
        <v>23</v>
      </c>
      <c r="E16" s="124" t="s">
        <v>23</v>
      </c>
      <c r="F16" s="126" t="s">
        <v>23</v>
      </c>
      <c r="G16" s="124" t="s">
        <v>23</v>
      </c>
      <c r="H16" s="124" t="s">
        <v>23</v>
      </c>
      <c r="I16" s="124" t="s">
        <v>23</v>
      </c>
      <c r="J16" s="124" t="s">
        <v>23</v>
      </c>
      <c r="K16" s="124" t="s">
        <v>23</v>
      </c>
      <c r="L16" s="124" t="s">
        <v>23</v>
      </c>
      <c r="M16" s="126" t="s">
        <v>23</v>
      </c>
      <c r="N16" s="124" t="s">
        <v>23</v>
      </c>
      <c r="O16" s="124" t="s">
        <v>23</v>
      </c>
      <c r="P16" s="124" t="s">
        <v>23</v>
      </c>
    </row>
    <row r="17" spans="1:16" s="47" customFormat="1" ht="58.5" customHeight="1" x14ac:dyDescent="0.3">
      <c r="A17" s="92"/>
      <c r="B17" s="157" t="s">
        <v>70</v>
      </c>
      <c r="C17" s="161" t="s">
        <v>23</v>
      </c>
      <c r="D17" s="161" t="s">
        <v>23</v>
      </c>
      <c r="E17" s="161" t="s">
        <v>23</v>
      </c>
      <c r="F17" s="91" t="s">
        <v>23</v>
      </c>
      <c r="G17" s="161" t="s">
        <v>23</v>
      </c>
      <c r="H17" s="161" t="s">
        <v>23</v>
      </c>
      <c r="I17" s="158">
        <f>SUM(I9:I11,I13:I13,I15:I15)</f>
        <v>1023.5</v>
      </c>
      <c r="J17" s="70" t="s">
        <v>23</v>
      </c>
      <c r="K17" s="70" t="s">
        <v>23</v>
      </c>
      <c r="L17" s="70" t="s">
        <v>23</v>
      </c>
      <c r="M17" s="91" t="s">
        <v>23</v>
      </c>
      <c r="N17" s="70" t="s">
        <v>23</v>
      </c>
      <c r="O17" s="70" t="s">
        <v>23</v>
      </c>
      <c r="P17" s="172" t="s">
        <v>23</v>
      </c>
    </row>
    <row r="18" spans="1:16" s="53" customFormat="1" x14ac:dyDescent="0.3">
      <c r="A18" s="235"/>
      <c r="B18" s="235"/>
      <c r="C18" s="235"/>
      <c r="D18" s="235"/>
      <c r="E18" s="235"/>
      <c r="F18" s="235"/>
      <c r="G18" s="235"/>
      <c r="H18" s="42"/>
      <c r="I18" s="40"/>
      <c r="O18" s="31"/>
      <c r="P18" s="32"/>
    </row>
    <row r="19" spans="1:16" s="53" customFormat="1" x14ac:dyDescent="0.3">
      <c r="A19" s="236"/>
      <c r="B19" s="236"/>
      <c r="C19" s="236"/>
      <c r="D19" s="236"/>
      <c r="E19" s="236"/>
      <c r="F19" s="236"/>
      <c r="G19" s="236"/>
      <c r="H19" s="39"/>
      <c r="I19" s="40"/>
    </row>
    <row r="20" spans="1:16" s="53" customFormat="1" x14ac:dyDescent="0.3">
      <c r="A20" s="231"/>
      <c r="B20" s="237"/>
      <c r="C20" s="237"/>
      <c r="D20" s="237"/>
      <c r="E20" s="237"/>
      <c r="F20" s="237"/>
      <c r="G20" s="237"/>
      <c r="H20" s="39"/>
      <c r="I20" s="40"/>
    </row>
    <row r="21" spans="1:16" x14ac:dyDescent="0.3">
      <c r="A21" s="231"/>
      <c r="B21" s="232"/>
      <c r="C21" s="232"/>
      <c r="D21" s="232"/>
      <c r="E21" s="232"/>
      <c r="F21" s="232"/>
      <c r="G21" s="232"/>
    </row>
    <row r="22" spans="1:16" x14ac:dyDescent="0.3">
      <c r="A22" s="233"/>
      <c r="B22" s="233"/>
      <c r="C22" s="233"/>
      <c r="D22" s="233"/>
      <c r="E22" s="233"/>
      <c r="F22" s="233"/>
      <c r="G22" s="233"/>
    </row>
    <row r="23" spans="1:16" s="50" customFormat="1" x14ac:dyDescent="0.3">
      <c r="A23" s="48"/>
      <c r="B23" s="42"/>
      <c r="D23" s="49"/>
      <c r="G23" s="51"/>
      <c r="H23" s="51"/>
      <c r="I23" s="52"/>
      <c r="J23" s="42"/>
      <c r="K23" s="42"/>
      <c r="L23" s="42"/>
      <c r="M23" s="42"/>
      <c r="N23" s="42"/>
      <c r="O23" s="42"/>
      <c r="P23" s="42"/>
    </row>
    <row r="27" spans="1:16" s="50" customFormat="1" x14ac:dyDescent="0.3">
      <c r="A27" s="48"/>
      <c r="B27" s="42"/>
      <c r="D27" s="49"/>
      <c r="G27" s="51"/>
      <c r="H27" s="51"/>
      <c r="I27" s="52"/>
      <c r="J27" s="42"/>
      <c r="K27" s="42"/>
      <c r="L27" s="42"/>
      <c r="M27" s="42"/>
      <c r="N27" s="42"/>
      <c r="O27" s="42"/>
      <c r="P27" s="42"/>
    </row>
  </sheetData>
  <mergeCells count="16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21:G21"/>
    <mergeCell ref="A22:G22"/>
    <mergeCell ref="N5:P5"/>
    <mergeCell ref="A18:G18"/>
    <mergeCell ref="A19:G19"/>
    <mergeCell ref="A20:G20"/>
  </mergeCells>
  <pageMargins left="0.47244094488188981" right="0.55118110236220474" top="0.82677165354330717" bottom="0.55118110236220474" header="0.31496062992125984" footer="0.19685039370078741"/>
  <pageSetup paperSize="8" scale="74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zoomScale="70" zoomScaleNormal="70" zoomScaleSheetLayoutView="100" workbookViewId="0">
      <selection activeCell="C5" sqref="C5:D5"/>
    </sheetView>
  </sheetViews>
  <sheetFormatPr defaultColWidth="9" defaultRowHeight="15.6" x14ac:dyDescent="0.3"/>
  <cols>
    <col min="1" max="1" width="11" style="48" customWidth="1"/>
    <col min="2" max="2" width="40.5" style="49" customWidth="1"/>
    <col min="3" max="3" width="11.69921875" style="50" customWidth="1"/>
    <col min="4" max="4" width="10" style="49" customWidth="1"/>
    <col min="5" max="5" width="13.59765625" style="50" customWidth="1"/>
    <col min="6" max="6" width="7" style="50" customWidth="1"/>
    <col min="7" max="7" width="7.09765625" style="51" customWidth="1"/>
    <col min="8" max="8" width="9" style="51" customWidth="1"/>
    <col min="9" max="9" width="16.3984375" style="52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50"/>
      <c r="J1" s="41"/>
      <c r="K1" s="41"/>
    </row>
    <row r="2" spans="1:17" ht="42" customHeight="1" x14ac:dyDescent="0.3">
      <c r="A2" s="262" t="s">
        <v>25</v>
      </c>
      <c r="B2" s="262"/>
      <c r="C2" s="262"/>
      <c r="D2" s="262"/>
      <c r="E2" s="262"/>
      <c r="F2" s="262"/>
      <c r="G2" s="262"/>
      <c r="J2" s="41"/>
      <c r="K2" s="41"/>
    </row>
    <row r="3" spans="1:17" ht="58.5" customHeight="1" x14ac:dyDescent="0.3">
      <c r="A3" s="54" t="s">
        <v>8</v>
      </c>
      <c r="B3" s="55" t="s">
        <v>26</v>
      </c>
      <c r="C3" s="263" t="s">
        <v>10</v>
      </c>
      <c r="D3" s="263"/>
      <c r="E3" s="234" t="s">
        <v>11</v>
      </c>
      <c r="F3" s="234"/>
      <c r="G3" s="234"/>
      <c r="I3" s="53"/>
      <c r="J3" s="53"/>
      <c r="K3" s="38"/>
      <c r="L3" s="56"/>
      <c r="M3" s="57"/>
      <c r="N3" s="56"/>
      <c r="O3" s="41"/>
      <c r="P3" s="56"/>
      <c r="Q3" s="53"/>
    </row>
    <row r="4" spans="1:17" ht="15" customHeight="1" x14ac:dyDescent="0.3">
      <c r="A4" s="58">
        <v>1</v>
      </c>
      <c r="B4" s="59">
        <v>2</v>
      </c>
      <c r="C4" s="264">
        <v>3</v>
      </c>
      <c r="D4" s="265"/>
      <c r="E4" s="266">
        <v>4</v>
      </c>
      <c r="F4" s="267"/>
      <c r="G4" s="268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60">
        <v>1</v>
      </c>
      <c r="B5" s="61" t="s">
        <v>27</v>
      </c>
      <c r="C5" s="261">
        <f>т3!I17+т5!I17</f>
        <v>9532.5</v>
      </c>
      <c r="D5" s="261"/>
      <c r="E5" s="254" t="s">
        <v>23</v>
      </c>
      <c r="F5" s="254"/>
      <c r="G5" s="254"/>
      <c r="I5" s="39"/>
      <c r="J5" s="40"/>
      <c r="K5" s="41"/>
      <c r="L5" s="41"/>
      <c r="M5" s="53"/>
      <c r="N5" s="53"/>
      <c r="O5" s="53"/>
      <c r="P5" s="53"/>
      <c r="Q5" s="53"/>
    </row>
    <row r="6" spans="1:17" x14ac:dyDescent="0.3">
      <c r="A6" s="60">
        <v>2</v>
      </c>
      <c r="B6" s="62" t="s">
        <v>63</v>
      </c>
      <c r="C6" s="261">
        <f>C5*0.2</f>
        <v>1906.5</v>
      </c>
      <c r="D6" s="261"/>
      <c r="E6" s="254" t="s">
        <v>23</v>
      </c>
      <c r="F6" s="254"/>
      <c r="G6" s="254"/>
      <c r="I6" s="39"/>
      <c r="J6" s="40"/>
      <c r="K6" s="41"/>
      <c r="L6" s="41"/>
      <c r="M6" s="53"/>
      <c r="N6" s="53"/>
      <c r="O6" s="53"/>
      <c r="P6" s="53"/>
      <c r="Q6" s="53"/>
    </row>
    <row r="7" spans="1:17" ht="76.2" x14ac:dyDescent="0.3">
      <c r="A7" s="60">
        <v>3</v>
      </c>
      <c r="B7" s="62" t="s">
        <v>28</v>
      </c>
      <c r="C7" s="261">
        <f>SUM(C5:D6)</f>
        <v>11439</v>
      </c>
      <c r="D7" s="261"/>
      <c r="E7" s="254" t="s">
        <v>23</v>
      </c>
      <c r="F7" s="254"/>
      <c r="G7" s="254"/>
      <c r="I7" s="39"/>
      <c r="J7" s="40"/>
      <c r="K7" s="41"/>
      <c r="L7" s="41"/>
      <c r="M7" s="53"/>
      <c r="N7" s="53"/>
      <c r="O7" s="53"/>
      <c r="P7" s="53"/>
      <c r="Q7" s="53"/>
    </row>
    <row r="8" spans="1:17" ht="31.8" x14ac:dyDescent="0.3">
      <c r="A8" s="60" t="s">
        <v>29</v>
      </c>
      <c r="B8" s="63" t="s">
        <v>30</v>
      </c>
      <c r="C8" s="254" t="s">
        <v>23</v>
      </c>
      <c r="D8" s="254"/>
      <c r="E8" s="254" t="s">
        <v>23</v>
      </c>
      <c r="F8" s="254"/>
      <c r="G8" s="254"/>
      <c r="H8" s="64"/>
      <c r="I8" s="259"/>
      <c r="J8" s="259"/>
      <c r="K8" s="41"/>
      <c r="L8" s="41"/>
      <c r="M8" s="53"/>
      <c r="N8" s="53"/>
      <c r="O8" s="53"/>
      <c r="P8" s="53"/>
      <c r="Q8" s="53"/>
    </row>
    <row r="9" spans="1:17" ht="45.6" x14ac:dyDescent="0.3">
      <c r="A9" s="60" t="s">
        <v>31</v>
      </c>
      <c r="B9" s="65" t="s">
        <v>58</v>
      </c>
      <c r="C9" s="254" t="s">
        <v>23</v>
      </c>
      <c r="D9" s="254"/>
      <c r="E9" s="254" t="s">
        <v>23</v>
      </c>
      <c r="F9" s="254"/>
      <c r="G9" s="254"/>
      <c r="H9" s="260"/>
      <c r="I9" s="259"/>
      <c r="J9" s="259"/>
      <c r="K9" s="41" t="s">
        <v>32</v>
      </c>
    </row>
    <row r="10" spans="1:17" ht="34.799999999999997" x14ac:dyDescent="0.3">
      <c r="A10" s="60" t="s">
        <v>33</v>
      </c>
      <c r="B10" s="65" t="s">
        <v>64</v>
      </c>
      <c r="C10" s="254" t="s">
        <v>23</v>
      </c>
      <c r="D10" s="254"/>
      <c r="E10" s="254" t="s">
        <v>23</v>
      </c>
      <c r="F10" s="254"/>
      <c r="G10" s="254"/>
      <c r="H10" s="42"/>
      <c r="I10" s="42"/>
      <c r="J10" s="41"/>
      <c r="K10" s="41"/>
    </row>
    <row r="11" spans="1:17" ht="45.6" x14ac:dyDescent="0.3">
      <c r="A11" s="60" t="s">
        <v>34</v>
      </c>
      <c r="B11" s="65" t="s">
        <v>35</v>
      </c>
      <c r="C11" s="253">
        <f>C7</f>
        <v>11439</v>
      </c>
      <c r="D11" s="253"/>
      <c r="E11" s="254" t="s">
        <v>23</v>
      </c>
      <c r="F11" s="254"/>
      <c r="G11" s="254"/>
      <c r="H11" s="42"/>
      <c r="I11" s="42"/>
      <c r="J11" s="66"/>
      <c r="K11" s="66"/>
    </row>
    <row r="12" spans="1:17" ht="21" customHeight="1" x14ac:dyDescent="0.3">
      <c r="A12" s="60" t="s">
        <v>36</v>
      </c>
      <c r="B12" s="67" t="s">
        <v>80</v>
      </c>
      <c r="C12" s="255">
        <f>C11</f>
        <v>11439</v>
      </c>
      <c r="D12" s="256"/>
      <c r="E12" s="257" t="s">
        <v>23</v>
      </c>
      <c r="F12" s="248"/>
      <c r="G12" s="249"/>
      <c r="H12" s="42"/>
      <c r="I12" s="42"/>
    </row>
    <row r="13" spans="1:17" ht="16.8" x14ac:dyDescent="0.3">
      <c r="A13" s="60" t="s">
        <v>37</v>
      </c>
      <c r="B13" s="67" t="s">
        <v>81</v>
      </c>
      <c r="C13" s="245" t="s">
        <v>23</v>
      </c>
      <c r="D13" s="246"/>
      <c r="E13" s="258" t="s">
        <v>23</v>
      </c>
      <c r="F13" s="248"/>
      <c r="G13" s="249"/>
      <c r="H13" s="42"/>
      <c r="I13" s="42"/>
    </row>
    <row r="14" spans="1:17" ht="16.8" x14ac:dyDescent="0.3">
      <c r="A14" s="60" t="s">
        <v>38</v>
      </c>
      <c r="B14" s="67" t="s">
        <v>82</v>
      </c>
      <c r="C14" s="245" t="s">
        <v>23</v>
      </c>
      <c r="D14" s="246"/>
      <c r="E14" s="247" t="str">
        <f>E7</f>
        <v>нд</v>
      </c>
      <c r="F14" s="248"/>
      <c r="G14" s="249"/>
      <c r="H14" s="42"/>
      <c r="I14" s="42"/>
    </row>
    <row r="15" spans="1:17" ht="16.8" x14ac:dyDescent="0.3">
      <c r="A15" s="60" t="s">
        <v>83</v>
      </c>
      <c r="B15" s="67" t="s">
        <v>84</v>
      </c>
      <c r="C15" s="245" t="s">
        <v>23</v>
      </c>
      <c r="D15" s="246"/>
      <c r="E15" s="247" t="str">
        <f>E8</f>
        <v>нд</v>
      </c>
      <c r="F15" s="248"/>
      <c r="G15" s="249"/>
      <c r="H15" s="42"/>
      <c r="I15" s="42"/>
    </row>
    <row r="16" spans="1:17" x14ac:dyDescent="0.3">
      <c r="A16" s="68"/>
      <c r="B16" s="150"/>
      <c r="C16" s="152"/>
      <c r="D16" s="152"/>
      <c r="E16" s="159"/>
      <c r="F16" s="153"/>
      <c r="G16" s="153"/>
      <c r="H16" s="42"/>
      <c r="I16" s="42"/>
    </row>
    <row r="17" spans="1:9" x14ac:dyDescent="0.3">
      <c r="A17" s="68"/>
      <c r="B17" s="69"/>
      <c r="C17" s="250"/>
      <c r="D17" s="250"/>
      <c r="E17" s="251"/>
      <c r="F17" s="251"/>
      <c r="G17" s="251"/>
    </row>
    <row r="18" spans="1:9" ht="16.8" x14ac:dyDescent="0.3">
      <c r="A18" s="252" t="s">
        <v>39</v>
      </c>
      <c r="B18" s="252"/>
      <c r="C18" s="252"/>
      <c r="D18" s="252"/>
      <c r="E18" s="252"/>
      <c r="F18" s="252"/>
      <c r="G18" s="252"/>
    </row>
    <row r="19" spans="1:9" ht="36" customHeight="1" x14ac:dyDescent="0.3">
      <c r="A19" s="235" t="s">
        <v>40</v>
      </c>
      <c r="B19" s="235"/>
      <c r="C19" s="235"/>
      <c r="D19" s="235"/>
      <c r="E19" s="235"/>
      <c r="F19" s="235"/>
      <c r="G19" s="235"/>
    </row>
    <row r="20" spans="1:9" x14ac:dyDescent="0.3">
      <c r="A20" s="235" t="s">
        <v>41</v>
      </c>
      <c r="B20" s="235"/>
      <c r="C20" s="235"/>
      <c r="D20" s="235"/>
      <c r="E20" s="235"/>
      <c r="F20" s="235"/>
      <c r="G20" s="235"/>
      <c r="H20" s="51" t="s">
        <v>32</v>
      </c>
    </row>
    <row r="21" spans="1:9" s="53" customFormat="1" ht="69.75" customHeight="1" x14ac:dyDescent="0.3">
      <c r="A21" s="235" t="s">
        <v>42</v>
      </c>
      <c r="B21" s="235"/>
      <c r="C21" s="235"/>
      <c r="D21" s="235"/>
      <c r="E21" s="235"/>
      <c r="F21" s="235"/>
      <c r="G21" s="235"/>
      <c r="H21" s="39"/>
      <c r="I21" s="40"/>
    </row>
    <row r="22" spans="1:9" s="53" customFormat="1" ht="18.75" customHeight="1" x14ac:dyDescent="0.3">
      <c r="A22" s="235"/>
      <c r="B22" s="235"/>
      <c r="C22" s="235"/>
      <c r="D22" s="235"/>
      <c r="E22" s="235"/>
      <c r="F22" s="235"/>
      <c r="G22" s="235"/>
      <c r="H22" s="39"/>
      <c r="I22" s="40"/>
    </row>
    <row r="23" spans="1:9" s="53" customFormat="1" ht="41.25" customHeight="1" x14ac:dyDescent="0.3">
      <c r="A23" s="235"/>
      <c r="B23" s="235"/>
      <c r="C23" s="235"/>
      <c r="D23" s="235"/>
      <c r="E23" s="235"/>
      <c r="F23" s="235"/>
      <c r="G23" s="235"/>
      <c r="H23" s="39"/>
      <c r="I23" s="40"/>
    </row>
    <row r="24" spans="1:9" s="53" customFormat="1" ht="38.25" customHeight="1" x14ac:dyDescent="0.3">
      <c r="A24" s="235"/>
      <c r="B24" s="235"/>
      <c r="C24" s="235"/>
      <c r="D24" s="235"/>
      <c r="E24" s="235"/>
      <c r="F24" s="235"/>
      <c r="G24" s="235"/>
      <c r="H24" s="42"/>
      <c r="I24" s="40"/>
    </row>
    <row r="25" spans="1:9" s="53" customFormat="1" ht="18.75" customHeight="1" x14ac:dyDescent="0.3">
      <c r="A25" s="236"/>
      <c r="B25" s="236"/>
      <c r="C25" s="236"/>
      <c r="D25" s="236"/>
      <c r="E25" s="236"/>
      <c r="F25" s="236"/>
      <c r="G25" s="236"/>
      <c r="H25" s="39"/>
      <c r="I25" s="40"/>
    </row>
    <row r="26" spans="1:9" s="53" customFormat="1" ht="217.5" customHeight="1" x14ac:dyDescent="0.3">
      <c r="A26" s="231"/>
      <c r="B26" s="237"/>
      <c r="C26" s="237"/>
      <c r="D26" s="237"/>
      <c r="E26" s="237"/>
      <c r="F26" s="237"/>
      <c r="G26" s="237"/>
      <c r="H26" s="39"/>
      <c r="I26" s="40"/>
    </row>
    <row r="27" spans="1:9" ht="53.25" customHeight="1" x14ac:dyDescent="0.3">
      <c r="A27" s="231"/>
      <c r="B27" s="232"/>
      <c r="C27" s="232"/>
      <c r="D27" s="232"/>
      <c r="E27" s="232"/>
      <c r="F27" s="232"/>
      <c r="G27" s="232"/>
    </row>
    <row r="28" spans="1:9" x14ac:dyDescent="0.3">
      <c r="A28" s="233"/>
      <c r="B28" s="233"/>
      <c r="C28" s="233"/>
      <c r="D28" s="233"/>
      <c r="E28" s="233"/>
      <c r="F28" s="233"/>
      <c r="G28" s="233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2019-03-29T07:59:49Z</cp:lastPrinted>
  <dcterms:created xsi:type="dcterms:W3CDTF">2017-04-05T08:29:12Z</dcterms:created>
  <dcterms:modified xsi:type="dcterms:W3CDTF">2021-06-10T05:27:52Z</dcterms:modified>
</cp:coreProperties>
</file>